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1"/>
  </bookViews>
  <sheets>
    <sheet name="dochody" sheetId="1" r:id="rId1"/>
    <sheet name="wydatki" sheetId="2" r:id="rId2"/>
    <sheet name="5" sheetId="3" r:id="rId3"/>
    <sheet name="przesunięcia" sheetId="4" r:id="rId4"/>
    <sheet name="inwestycje" sheetId="5" r:id="rId5"/>
    <sheet name="dotacje" sheetId="6" r:id="rId6"/>
    <sheet name="6 strukturalne" sheetId="7" r:id="rId7"/>
  </sheets>
  <externalReferences>
    <externalReference r:id="rId10"/>
    <externalReference r:id="rId11"/>
    <externalReference r:id="rId12"/>
  </externalReferences>
  <definedNames>
    <definedName name="Excel_BuiltIn_Print_Area_2" localSheetId="2">#REF!</definedName>
    <definedName name="Excel_BuiltIn_Print_Area_2" localSheetId="6">#REF!</definedName>
    <definedName name="Excel_BuiltIn_Print_Area_2">"$#ODWOŁANIE!.$A$1:$L$417"</definedName>
    <definedName name="Excel_BuiltIn_Print_Area_2_5" localSheetId="2">#REF!</definedName>
    <definedName name="Excel_BuiltIn_Print_Area_2_5">"$#ODWOŁANIE!.$A$1:$L$434"</definedName>
  </definedNames>
  <calcPr fullCalcOnLoad="1"/>
</workbook>
</file>

<file path=xl/sharedStrings.xml><?xml version="1.0" encoding="utf-8"?>
<sst xmlns="http://schemas.openxmlformats.org/spreadsheetml/2006/main" count="485" uniqueCount="309">
  <si>
    <t>Załącznik Nr 1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</si>
  <si>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</si>
  <si>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</si>
  <si>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</si>
  <si>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</si>
  <si>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</si>
  <si>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</si>
  <si>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</si>
  <si>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</si>
  <si>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</si>
  <si>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Różne rozliczenia/ Część oświatowa subwencji ogólnej dla jednostek samorządu terytorialnego</t>
  </si>
  <si>
    <t>Informacja Ministerstwa Finansów Nr ST5/0341/89b/KBM/09/4724 -zmniejszenie części oświatowej subwencji ogólnej na 2009rok w wyniku błędu w wyliczaniu liczby osób niepełnosprawnych.</t>
  </si>
  <si>
    <t>Oświata i wychowanie/ Szkoły podstawowe</t>
  </si>
  <si>
    <t>Informacja z Mazowieckiego Urzędu Wojewódzkiego Warszawa-pismo Nr FIN.I.-301/3011/801/78/09-zwiększenie środków na sfinansowanie zakupu pomocy dydaktycznych do miejsc zabaw w szkole, w ramach Rządowego Programu wspierania w latach 2009-2014 organów prowadzących w zapewnieniu bezpiecznych warunków nauki,wychowania i opieki w klasach I-III szkół podstawowych i ogólnokształcących szkół muzycznych I stopnia- „Radosna szkoła”</t>
  </si>
  <si>
    <t>Oświata i wychowanie / Gimnazja</t>
  </si>
  <si>
    <t>Zwiększenie środków na realizację programu wsparcia nauki języka angielskiego dla młodzieży szkół gimnazjalnych z terenów wiejskich (przeprowadzenie dodatkowych lekcji języka angielskiego)-Europejski Fundusz Rozwoju Wsi Polskiej</t>
  </si>
  <si>
    <t>Oświata i wychowanie / Pozostała działalność</t>
  </si>
  <si>
    <t xml:space="preserve">Informacja Mazowieckiego Kuratora Oświaty – umowa Nr 105/2009- środki na dofinansowanie pracodawcom kosztów kształcenia młodocianych pracowników w 2009r. </t>
  </si>
  <si>
    <t>Pomoc społeczna/ Świadczenia rodzinne, zaliczka alimentacyjna oraz składki na ubezpieczenia emerytalne i rentowe z ubezpieczenia społecznego</t>
  </si>
  <si>
    <t>Informacja z Mazowieckiego Urzędu Wojewódzkiego Warszawa-pismo Nr FIN.I.-301/3011/852/155/09-zmniejszenie dotacji wynikające z nowelizacji ustawy budżetowej na 2009 rok.</t>
  </si>
  <si>
    <t>Pomoc społeczna/  Zasiłki i pomoc w naturze oraz składki na ubezpieczenia emerytalne i rentowe</t>
  </si>
  <si>
    <t>Informacja z Mazowieckiego Urzędu Wojewódzkiego Warszawa-pismo Nr FIN.I.-301/3011/852/167/09- zwiększenie na wniosek Wydziału Polityki Społecznej Mazowieckiego Urzędu Wojewódzkiego w Warszawie- Zasiłki stałe.</t>
  </si>
  <si>
    <t>Pomoc społeczna/ Zasiłki i pomoc w naturze oraz składki na ubezpieczenia emerytalne i rentowe</t>
  </si>
  <si>
    <t>Pomoc społeczna/ Ośrodki pomocy społecznej</t>
  </si>
  <si>
    <t>Informacja z Mazowieckiego Urzędu Wojewódzkiego Warszawa-pismo Nr FIN.I.-301/3011/852/190/09-zwiększenie dotacji na wypłatę dodatków w wysokości 250zł.miesięcznie na pracownika socjalnego zatrudnionego w pełnym wymiarze czasu pracy, realizującego pracę socjalną w środowisku w roku 2009r.</t>
  </si>
  <si>
    <t>Pomoc społeczna/Ośrodki pomocy społecznej</t>
  </si>
  <si>
    <t>Zmiana wynikająca z podpisanej umowy z Jednostką Wdrożeniową z Programu Kapitał Ludzki -przekazanie  środków na rachunek bankowy w groszach.</t>
  </si>
  <si>
    <t>Pomoc społeczna/ Pozostała działalność</t>
  </si>
  <si>
    <t>Informacja z Mazowieckiego Urzędu Wojewódzkiego Warszawa-pismo Nr FIN.I.-301/3011/852/183/09oraz pismo Nr FIN.I.-301/3011/852/155/09-zwiększenie dotacji celowej na realizację własnych zadań bieżących gmin, z rezerwy celowej zaplanowanej w części 83,poz. 31 ustawy budżetowej na rok 2009-dofinansowanie realizacji programu wieloletniego - „Pomoc państwa w zakresie dożywienie”.</t>
  </si>
  <si>
    <t>Edukacyjna opieka wychowawcza/ Pomoc materialna dla uczniów</t>
  </si>
  <si>
    <t>Informacja z Mazowieckiego Urzędu Wojewódzkiego Warszawa-pismo Nr FIN.I.-301/3011/854/84/09-zwiększenie dotacji z przeznaczeniem na dofinansowanie świadczeń pomocy materialnej dla uczniów o charakterze socjalnym – zgodnie z art.90d i art.90e ustawy o systemie oświaty.</t>
  </si>
  <si>
    <t>ZWIĘKSZENIA WYDATKÓW BUDŻETOWYCH</t>
  </si>
  <si>
    <t>Załącznik Nr 2</t>
  </si>
  <si>
    <t>Transport i łączność/ Drogi publiczne gminne</t>
  </si>
  <si>
    <t xml:space="preserve">Zmniejszenie wydatków wg planowanej realizacji do końca 2009r. </t>
  </si>
  <si>
    <t>Informacja z Mazowieckiego Urzędu Wojewódzkiego Warszawa-pismo Nr FIN.I.-301/3011/801/78/09-zwiększenie wydatków na sfinansowanie zakupu pomocy dydaktycznych do miejsc zabaw w szkole, w ramach Rządowego Programu wspierania w latach 2009-2014 organów prowadzących w zapewnieniu bezpiecznych warunków nauki,wychowania i opieki w klasach I-III szkół podstawowych i ogólnokształcących szkół muzycznych I stopnia- „Radosna szkoła”</t>
  </si>
  <si>
    <t>Informacja z Mazowieckiego Urzędu Wojewódzkiego Warszawa-pismo Nr FIN.I.-301/3011/852/155/09-zmniejszenie wydatków (wynikające z nowelizacji ustawy budżetowej na 2009 rok.)-świadczenia społeczne</t>
  </si>
  <si>
    <t>Informacja z Mazowieckiego Urzędu Wojewódzkiego Warszawa-pismo Nr FIN.I.-301/3011/852/167/09-zwiększenie wydatków na wniosek Wydziału Polityki Społecznej Mazowieckiego Urzędu Wojewódzkiego w Warszawie- Zasiłki stałe.</t>
  </si>
  <si>
    <t>Informacja z Mazowieckiego Urzędu Wojewódzkiego Warszawa-pismo Nr FIN.I.-301/3011/852/190/09-zwiększenie wydatków na wypłatę dodatków w wysokości 250zł.miesięcznie na pracownika socjalnego zatrudnionego w pełnym wymiarze czasu pracy, realizującego pracę socjalną w środowisku w roku 2009r.</t>
  </si>
  <si>
    <t>Informacja z Mazowieckiego Urzędu Wojewódzkiego Warszawa-pismo Nr FIN.I.-301/3011/852/183/09oraz pismo Nr FIN.I.-301/3011/852/155/09-zwiększenie wydatków na realizację programu wieloletniego - „Pomoc państwa w zakresie dożywienie”.</t>
  </si>
  <si>
    <t>Informacja z Mazowieckiego Urzędu Wojewódzkiego Warszawa-pismo Nr FIN.I.-301/3011/854/84/09-zwiększenie wydatków z przeznaczeniem na dofinansowanie świadczeń pomocy materialnej dla uczniów o charakterze socjalnym – zgodnie z art.90d i art.90e ustawy o systemie oświaty.</t>
  </si>
  <si>
    <t>PRZESUNIĘCIA WYDATKÓW BUDŻETOWYCH</t>
  </si>
  <si>
    <t>Transport i łączność/Drogi publiczne gminne</t>
  </si>
  <si>
    <t>W związku ze zbliżającym się końcem roku budżetowego dokonano szczegółowej analizy wydatków wykonanych oraz planowanych w poszczególnych klasyfikacjach .Postanawia się dokonać przesunięć  w tabeli jak obok.</t>
  </si>
  <si>
    <t>Administracja publiczna/Rady gmin(miast i miast na prawach powiatu)/Urzędy gmin(miast i miast na prawach powiatu)</t>
  </si>
  <si>
    <t>Dochody od osób prawnych, od osób fizycznych i od innych jednos. nie posiadaj .osobow. Prawnej oraz wydatki związane z ich poborem</t>
  </si>
  <si>
    <t xml:space="preserve">RAZEM: </t>
  </si>
  <si>
    <t xml:space="preserve">Razem przesunięcia: 278.877,00 zł </t>
  </si>
  <si>
    <t>Dochody i wydatki związane z realizacją zadań z zakresu administracji rządowej i innych zadań zleconych odrębnymi ustawami w 2009 r.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</si>
  <si>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</si>
  <si>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</si>
  <si>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</si>
  <si>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</si>
  <si>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</si>
  <si>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</si>
  <si>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</si>
  <si>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</si>
  <si>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</si>
  <si>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</si>
  <si>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010</t>
  </si>
  <si>
    <t>01095</t>
  </si>
  <si>
    <t>Ogółem</t>
  </si>
  <si>
    <t>(* kol. 3 do wykorzystania fakultatywnego)</t>
  </si>
  <si>
    <t>Uwaga! Środki do pozyskania z kol. 10 nie ujęte w budżecie.</t>
  </si>
  <si>
    <t>(** kol. 4 do wykorzystania fakultatywnego)</t>
  </si>
  <si>
    <t>C. Inne źródła -  wpłaty rolników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</si>
  <si>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</si>
  <si>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</si>
  <si>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</si>
  <si>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A.  2296814,00 B. 9375329,00 C.  459000,00</t>
  </si>
  <si>
    <t>Ogółem po zmianie</t>
  </si>
  <si>
    <t>kwota 100 000,00 z poz. C włączona do wydatków budżetowych</t>
  </si>
  <si>
    <t>A.  2296814,00 B. 9353859,00 C.  459000,00</t>
  </si>
  <si>
    <t>Ogółem przed zmianą</t>
  </si>
  <si>
    <t xml:space="preserve">A.           
B.                     C.       </t>
  </si>
  <si>
    <t>Razem  921</t>
  </si>
  <si>
    <t>Remont budynku Domu Ludowego w Legardzie-II etap</t>
  </si>
  <si>
    <t xml:space="preserve">A.           
B.                     C.     </t>
  </si>
  <si>
    <t>Razem  900</t>
  </si>
  <si>
    <t>Budowa i rozbudowa oświatlenia ulicznego</t>
  </si>
  <si>
    <t>środki wymienione
w art. 5 ust. 1 pkt 2 i 3 u.f.p.</t>
  </si>
  <si>
    <t>środki pochodzące
z innych  źródeł*</t>
  </si>
  <si>
    <t>kredyty
i pożyczki</t>
  </si>
  <si>
    <t>dochody własne jst</t>
  </si>
  <si>
    <t>z tego źródła finansowania</t>
  </si>
  <si>
    <t>Rok 2009 (8+9+10+11)</t>
  </si>
  <si>
    <t>Uwagi</t>
  </si>
  <si>
    <t>Jednostka organizacyjna realizująca program lub koordynująca wykonanie programu</t>
  </si>
  <si>
    <t>Planowane wydatki</t>
  </si>
  <si>
    <t>Łączne koszty finansowe</t>
  </si>
  <si>
    <t>Nazwa zadania inwestycyjnego</t>
  </si>
  <si>
    <t>§**</t>
  </si>
  <si>
    <t>Rozdz.</t>
  </si>
  <si>
    <t>Lp.</t>
  </si>
  <si>
    <t xml:space="preserve">A.  230 000,00      B.                     C.  100 000,00      </t>
  </si>
  <si>
    <t>Razem 801</t>
  </si>
  <si>
    <t>Opracowanie projektu budowlanego wielobranżowego na budowę sali gimnastycznej w Solcu lub Sierakówku</t>
  </si>
  <si>
    <t xml:space="preserve">A.            
B.                     C.   </t>
  </si>
  <si>
    <t>Szkoła Stefanów-remont elewacji istniejącego budynku</t>
  </si>
  <si>
    <t xml:space="preserve">A. 50 000,00      B.                     C.       </t>
  </si>
  <si>
    <t>Szkoła Podstawowa w Zwoleniu-ocieplenie budynku,boisko szkolne (bieżnia)</t>
  </si>
  <si>
    <t xml:space="preserve">A.     
B.                     C.       </t>
  </si>
  <si>
    <t>Zespół Szkoły Podstawowej i Gimnazjum w Solcu-ogrodzenie boiska szkolnego</t>
  </si>
  <si>
    <t>A.80 000,00</t>
  </si>
  <si>
    <t>Szkoła Podstawowa i Gimnazjum w Białotarsku wymiana pokrycia dachowego budynku</t>
  </si>
  <si>
    <t>kwota dofinansowania z poz. C włączona do budżetu</t>
  </si>
  <si>
    <t xml:space="preserve">A.                     B.                     C.   50 000,00    </t>
  </si>
  <si>
    <t>Zespół Szkoły Podstawowej i Gimnazjum w Lucieniu stołówka szkolna i wykonanie kładki pieszej nad rzeką</t>
  </si>
  <si>
    <t>kwota dofinansowania z poz. B włączona do budżetu</t>
  </si>
  <si>
    <t xml:space="preserve">A. 100 000,00    
B.                     C.   50 000,00       </t>
  </si>
  <si>
    <t>Rozbudowa budynku Szkoły Podstawowej i Gimnazjum o salę gimnastyczną niepełnowymiarową w Stafanowie roboty budowlane+wyposażenie z obsługą inwestorską</t>
  </si>
  <si>
    <t>A.             B.21 470,00   C.</t>
  </si>
  <si>
    <t>razem</t>
  </si>
  <si>
    <t>Razem 754</t>
  </si>
  <si>
    <t>Zakup sprzętu strażackiego</t>
  </si>
  <si>
    <t>po zmianie</t>
  </si>
  <si>
    <t>Razem 750</t>
  </si>
  <si>
    <t>przed zmianą</t>
  </si>
  <si>
    <t>Razem 75022</t>
  </si>
  <si>
    <t>Zakup kopiarki</t>
  </si>
  <si>
    <t>Razem 75023</t>
  </si>
  <si>
    <t>Zakup sprzętu  komputerowego,kopiarki, samochodu osobowego</t>
  </si>
  <si>
    <t>B. 420 516,00</t>
  </si>
  <si>
    <t>Razem 700</t>
  </si>
  <si>
    <t>Zmiana sposobu uzytkowania budynku po SP w Skrzanach na budynek mieszkalny - projekt</t>
  </si>
  <si>
    <t>Budynek gminy w Lucieniu-przebudowa i nadbudowa z przeznaczeniem na siedzibę ośrodka zdrowia</t>
  </si>
  <si>
    <t>Budynek mieszkalny w Rębowie-ocieplenie ścian zewnętrznych</t>
  </si>
  <si>
    <t>Budynek po szkole w Białem-roboty modernizacyjne</t>
  </si>
  <si>
    <t xml:space="preserve">A. 2 066 814     
B. 5 383 729          C.       </t>
  </si>
  <si>
    <t>razem po zmianie</t>
  </si>
  <si>
    <t>Razem 600</t>
  </si>
  <si>
    <t>Wykonanie części chodnika w m.Sierakówek</t>
  </si>
  <si>
    <t xml:space="preserve">A.100000   
B.100000              C.       </t>
  </si>
  <si>
    <t>Opracowanie projektów budowlanych dróg gminnych Sendeń/gmina-Stefanów, Rumunki-Nagodów, Jaworek-Mysłownia-Łokietnica</t>
  </si>
  <si>
    <t xml:space="preserve">A. 340407    
B.100000              C.       </t>
  </si>
  <si>
    <t>Budowa chodnika Białotarsk kościół-do wysokości oczyszczalni ścieków</t>
  </si>
  <si>
    <t xml:space="preserve">A.   
B.55 000                C.       </t>
  </si>
  <si>
    <t>Przebudowa drogi gminnej Nowa Wieś – Feliksów II etap</t>
  </si>
  <si>
    <t xml:space="preserve">A.     
B.3463257         C.       </t>
  </si>
  <si>
    <t>Przebudowa drogi gminnej Jaworek-Mysłownia Nowa-Łokietnica</t>
  </si>
  <si>
    <t xml:space="preserve">Przebudowa drogi gminnej Sendeń /granica gminy-Stefanów, Białe przez Antoninów - Sendeń Granica gminy </t>
  </si>
  <si>
    <t xml:space="preserve">A.       
B.1472472            C.       </t>
  </si>
  <si>
    <t>po zmianie ( zm.244 107)</t>
  </si>
  <si>
    <t>Przebudowa drogi gminnej Rumunki-Nagodów</t>
  </si>
  <si>
    <t xml:space="preserve">A.      
B.193 000           C.       </t>
  </si>
  <si>
    <t>Rozbudowa i przebudowa drogi gm.Patrówek-Marianka</t>
  </si>
  <si>
    <t xml:space="preserve">A.1 626 407                
B.                       C.       </t>
  </si>
  <si>
    <t>Przebudowa drogi gminnej Zaborów Nowy-Sokołów – II etap</t>
  </si>
  <si>
    <t xml:space="preserve">A.                        B.                      C.       </t>
  </si>
  <si>
    <t>razem 400</t>
  </si>
  <si>
    <t>Montaż armatury w obudowie studni w m. Stanisławów Skrzański.</t>
  </si>
  <si>
    <t xml:space="preserve">Wykonanie otworu studziennego w m. Stanisławów Skrzański na potrzeby SUW w Leśniewicach. </t>
  </si>
  <si>
    <t xml:space="preserve">A.      
B.
C.        </t>
  </si>
  <si>
    <t>Montaż armatury w obudowie studni w m. Krzywie</t>
  </si>
  <si>
    <t xml:space="preserve">A.                        B. 3 549 614,00     C.    359 000,00      </t>
  </si>
  <si>
    <t>razem 010</t>
  </si>
  <si>
    <t xml:space="preserve">A.     
B.                      C.      3 000,00       </t>
  </si>
  <si>
    <r>
      <t>Budowa przydomowych oczyszczalni ścieków typu do 7,5m</t>
    </r>
    <r>
      <rPr>
        <vertAlign val="superscript"/>
        <sz val="7"/>
        <rFont val="Arial CE"/>
        <family val="0"/>
      </rPr>
      <t>3</t>
    </r>
    <r>
      <rPr>
        <sz val="7"/>
        <rFont val="Arial CE"/>
        <family val="2"/>
      </rPr>
      <t xml:space="preserve"> dla budynków mieszkalnych:Miałkówek, Rębów, Leśniewice, Białe, Skrzany.</t>
    </r>
  </si>
  <si>
    <t>O1010</t>
  </si>
  <si>
    <t>O10</t>
  </si>
  <si>
    <t>A                                 B.                        C.150000</t>
  </si>
  <si>
    <t>Budowa przydomowych oczyszczalni ścieków na terenie gm.Gostynin-100szt.</t>
  </si>
  <si>
    <t>A.                        B.                       C.1500,00</t>
  </si>
  <si>
    <t>Budowa kanalizacji sanitarnej wraz z przyłączeniem we wsi Lucień</t>
  </si>
  <si>
    <t>01010</t>
  </si>
  <si>
    <t>A.                                B.                  C.70000,00</t>
  </si>
  <si>
    <t>Budowa kanalizacji sanitarnej wraz z przyłączami dla m.Bierzewice-III etap dł. Sieci-20549,5mb/p.48szt</t>
  </si>
  <si>
    <t xml:space="preserve">A.                      B.1 549 614,00        C.    76 500,00        </t>
  </si>
  <si>
    <t>Budowa kanalizacji sanitarnej wraz z przyłączami dla wsi Dąbrówka ,Górki Drugie i części wsi Baby Górne dł. Sieci -9.184mb/p51 szt.</t>
  </si>
  <si>
    <t>Rozbudowa istniejących sieci wodociągowych m. in. w miejscowościach: Klusek, Rogożewek, Gaśno.</t>
  </si>
  <si>
    <t xml:space="preserve">A.                     B.      
C. 3000,00      
</t>
  </si>
  <si>
    <t>Budowa sieci wodociągowej wraz z przyłączami we wsi Miałkówek</t>
  </si>
  <si>
    <t>Budowa sieci wodociągowej wraz z przyłączami we wsi Zaborów Stary,Lipa</t>
  </si>
  <si>
    <t xml:space="preserve">A.                        B.2 000 000,00     C.     52 000,00      </t>
  </si>
  <si>
    <t>Budowa sieci wodociągowej wraz z przyłączami dla wsi Osiny-II etap i Jastrzębia dł. Sieci-14.766 mb/p.52szt.</t>
  </si>
  <si>
    <t>w złotych</t>
  </si>
  <si>
    <t>Zadania inwestycyjne w 2009 r.</t>
  </si>
  <si>
    <t>** środki własne jst, współfinansowanie z budżetu państwa oraz inne</t>
  </si>
  <si>
    <t>* wydatki obejmują wydatki bieżące i majątkowe (dotyczące inwestycji rocznych i ujętych w wieloletnim programie inwestycyjnym)</t>
  </si>
  <si>
    <t>x</t>
  </si>
  <si>
    <t>Ogółem (1+2)</t>
  </si>
  <si>
    <t>2011 r.</t>
  </si>
  <si>
    <t>2010 r.</t>
  </si>
  <si>
    <t>§ 4759</t>
  </si>
  <si>
    <t>§ 4409</t>
  </si>
  <si>
    <t>§ 4379</t>
  </si>
  <si>
    <t>§ 4309</t>
  </si>
  <si>
    <t>§ 4219</t>
  </si>
  <si>
    <t>§ 4179</t>
  </si>
  <si>
    <t>§ 4129</t>
  </si>
  <si>
    <t>§ 4119</t>
  </si>
  <si>
    <t>§ 4019</t>
  </si>
  <si>
    <t>§ 4758</t>
  </si>
  <si>
    <t>§ 4408</t>
  </si>
  <si>
    <t>§ 4378</t>
  </si>
  <si>
    <t>§ 4308</t>
  </si>
  <si>
    <t>§ 4218</t>
  </si>
  <si>
    <t>§ 4178</t>
  </si>
  <si>
    <t>§ 4128</t>
  </si>
  <si>
    <t>§ 4118</t>
  </si>
  <si>
    <t>§ 4018</t>
  </si>
  <si>
    <t>§ 3119</t>
  </si>
  <si>
    <t>z tego: 2009 r.</t>
  </si>
  <si>
    <t xml:space="preserve"> Dz. 852 Rodz. 85219</t>
  </si>
  <si>
    <t>Razem wydatki:</t>
  </si>
  <si>
    <t>"Można inaczej"</t>
  </si>
  <si>
    <t>Nazwa projektu:</t>
  </si>
  <si>
    <t>Działanie 7.1. Poddziałanie 7.1.1.</t>
  </si>
  <si>
    <t>Działanie:</t>
  </si>
  <si>
    <t>Priorytet 7</t>
  </si>
  <si>
    <t>Priorytet:</t>
  </si>
  <si>
    <t xml:space="preserve">Program Operacyjny Kapitał Ludzki  </t>
  </si>
  <si>
    <t>Program:</t>
  </si>
  <si>
    <t>2.1</t>
  </si>
  <si>
    <t>Wydatki bieżące razem:</t>
  </si>
  <si>
    <t>2011 r</t>
  </si>
  <si>
    <t>2010r.</t>
  </si>
  <si>
    <t>2009 r.</t>
  </si>
  <si>
    <t>z tego: 2008 r.</t>
  </si>
  <si>
    <t>1.1</t>
  </si>
  <si>
    <t>Wydatki majątkowe razem:</t>
  </si>
  <si>
    <t>pozostałe</t>
  </si>
  <si>
    <t>obligacje</t>
  </si>
  <si>
    <t>pożyczki
i kredyty</t>
  </si>
  <si>
    <t>pożyczki na prefinansowanie z budżetu państwa</t>
  </si>
  <si>
    <t>pozostałe**</t>
  </si>
  <si>
    <t>z tego, źródła finansowania:</t>
  </si>
  <si>
    <t>Wydatki razem (14+15+16+17)</t>
  </si>
  <si>
    <t>Wydatki razem (10+11+12)</t>
  </si>
  <si>
    <t>Środki z budżetu UE</t>
  </si>
  <si>
    <t>Środki z budżetu krajowego**</t>
  </si>
  <si>
    <t>Wydatki razem (9+13)</t>
  </si>
  <si>
    <t>Środki
z budżetu UE</t>
  </si>
  <si>
    <t>Środki
z budżetu krajowego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</si>
  <si>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</si>
  <si>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</si>
  <si>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</si>
  <si>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</si>
  <si>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Wydatki* na programy i projekty realizowane ze środków pochodzących z funduszy strukturalnych i Funduszu Spójności</t>
  </si>
  <si>
    <t>§ 995</t>
  </si>
  <si>
    <t>Rozchody z tytułu innych rozliczeń</t>
  </si>
  <si>
    <t>7.</t>
  </si>
  <si>
    <t>§ 982</t>
  </si>
  <si>
    <t>Wykup papierów wartościowych (obligacji)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</si>
  <si>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</si>
  <si>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</si>
  <si>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</si>
  <si>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</si>
  <si>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</si>
  <si>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</si>
  <si>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</si>
  <si>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</si>
  <si>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</si>
  <si>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</si>
  <si>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</si>
  <si>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</si>
  <si>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</si>
  <si>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</si>
  <si>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</si>
  <si>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</si>
  <si>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§ 955</t>
  </si>
  <si>
    <t>Inne źródła (wolne środki)</t>
  </si>
  <si>
    <t>8.</t>
  </si>
  <si>
    <t>§ 931</t>
  </si>
  <si>
    <t>Papiery wartościowe (obligacje)</t>
  </si>
  <si>
    <t>§ 957</t>
  </si>
  <si>
    <t>Nadwyżka budżetu z lat ubiegłych</t>
  </si>
  <si>
    <t>§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</si>
  <si>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</si>
  <si>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</si>
  <si>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</si>
  <si>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</si>
  <si>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</si>
  <si>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</si>
  <si>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</si>
  <si>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</si>
  <si>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</si>
  <si>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Wynik budżetu</t>
  </si>
  <si>
    <t>Wydatki</t>
  </si>
  <si>
    <t>Dochody</t>
  </si>
  <si>
    <t>Po zmianach</t>
  </si>
  <si>
    <t>zmiany 10_09</t>
  </si>
  <si>
    <t>Zmiany 09_2009</t>
  </si>
  <si>
    <t>Zmiany 06_2009</t>
  </si>
  <si>
    <t>Zmiany 03_2009</t>
  </si>
  <si>
    <t>Plan na początek roku</t>
  </si>
  <si>
    <t>Klasyfikacja
§</t>
  </si>
  <si>
    <t>Treść</t>
  </si>
  <si>
    <t>PRZYCHODY I ROZCHODY BUDŻETU</t>
  </si>
  <si>
    <t>Załącznik Nr 4</t>
  </si>
  <si>
    <t>Zwiększenie środków na zakupy materiałów i wyposażenia dla SP w Zwoleniu.</t>
  </si>
  <si>
    <t>0750</t>
  </si>
  <si>
    <t>Gospodarka mieszkaniowa/Gospodarka gruntami i nieruchomościami</t>
  </si>
  <si>
    <t>Wpływ środków z tytułu wynajmu pomieszczeń.</t>
  </si>
  <si>
    <t>Oświata i wychowanie/Szkoły podstawowe</t>
  </si>
  <si>
    <t>ZMNIEJSZENIA DOCHODÓW BUDŻETOWYCH</t>
  </si>
  <si>
    <t>W związku ze zbliżającym się końcem roku budżetowego postanawia się dokonać urealnienia faktycznej kwoty spłaty pożyczek i kredytów poprzez zmniejszenie planu o kwotę 135 000,00 zł.</t>
  </si>
  <si>
    <t>Do Uchwały Rady Gminy Nr 205/XXXVI/2009</t>
  </si>
  <si>
    <t xml:space="preserve"> z dnia 24 listopada 2009 roku.</t>
  </si>
  <si>
    <t>Do Uchwały Rady Gminy Nr  205/XXXVI/2009</t>
  </si>
  <si>
    <t xml:space="preserve">Załącznik Nr 3 do Uchwały Rady Gminy  Nr 205/XXXVI/2009                                                                                    z dnia  24 listopada 2009 roku              </t>
  </si>
  <si>
    <t>do Uchwały Rady Gminy Nr 205/XXXVI/2009</t>
  </si>
  <si>
    <t>z dnia 24 listopada 2009 roku</t>
  </si>
  <si>
    <t>Załącznik Nr 5 do Uchwały Rady Gminy Gostynin                    Nr 205/XXXVI/2009 z dnia 24 listopada 2009r.</t>
  </si>
  <si>
    <t>Załącznik  Nr 6                                                  do Uchwały Rady Gminy Nr 205/XXXVI/2009 z  dnia 24 listopada 2009 roku ..............................</t>
  </si>
  <si>
    <t>Załącznik Nr 7 do Uchwały Rady Gminy Gostynin Nr 205/XXXVI/2009</t>
  </si>
  <si>
    <t>z dnia 24 listopada 2009 roku.</t>
  </si>
  <si>
    <t>Zmniejszenie dochodów : 57 748,99 zł.</t>
  </si>
  <si>
    <t>Zwiększenie wydatków : 77 251,01zł.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</si>
</sst>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 &quot;;\-#,##0.00&quot; zł &quot;;&quot; -&quot;#&quot; zł &quot;;@\ "/>
    <numFmt numFmtId="165" formatCode="00"/>
    <numFmt numFmtId="166" formatCode="#,###.00"/>
    <numFmt numFmtId="167" formatCode="#,##0.00\ [$zł-415];[Red]\-#,##0.00\ [$zł-415]"/>
    <numFmt numFmtId="168" formatCode="#,##0.00_ ;\-#,##0.00\ "/>
    <numFmt numFmtId="169" formatCode="_-* #,##0.00&quot; zł&quot;_-;\-* #,##0.00&quot; zł&quot;_-;_-* \-??&quot; zł&quot;_-;_-@_-"/>
  </numFmts>
  <fonts count="6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sz val="8"/>
      <name val="Arial CE"/>
      <family val="2"/>
    </font>
    <font>
      <b/>
      <sz val="9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 CE"/>
      <family val="0"/>
    </font>
    <font>
      <b/>
      <sz val="11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b/>
      <sz val="7"/>
      <name val="Arial CE"/>
      <family val="2"/>
    </font>
    <font>
      <b/>
      <sz val="10"/>
      <color indexed="8"/>
      <name val="Arial CE"/>
      <family val="2"/>
    </font>
    <font>
      <sz val="7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10"/>
      <name val="Arial CE"/>
      <family val="2"/>
    </font>
    <font>
      <b/>
      <sz val="7"/>
      <color indexed="8"/>
      <name val="Arial CE"/>
      <family val="2"/>
    </font>
    <font>
      <vertAlign val="superscript"/>
      <sz val="7"/>
      <name val="Arial CE"/>
      <family val="0"/>
    </font>
    <font>
      <sz val="7"/>
      <name val="Arial"/>
      <family val="2"/>
    </font>
    <font>
      <b/>
      <sz val="14"/>
      <name val="Arial CE"/>
      <family val="2"/>
    </font>
    <font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Czcionka tekstu podstawowego"/>
      <family val="0"/>
    </font>
    <font>
      <b/>
      <sz val="6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5"/>
      <name val="Arial CE"/>
      <family val="2"/>
    </font>
    <font>
      <b/>
      <sz val="6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9" fontId="0" fillId="0" borderId="0" applyFill="0" applyBorder="0" applyAlignment="0" applyProtection="0"/>
    <xf numFmtId="165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9" fillId="0" borderId="0" xfId="51" applyFont="1" applyFill="1">
      <alignment/>
      <protection/>
    </xf>
    <xf numFmtId="0" fontId="20" fillId="0" borderId="0" xfId="51" applyFont="1" applyFill="1">
      <alignment/>
      <protection/>
    </xf>
    <xf numFmtId="0" fontId="21" fillId="0" borderId="0" xfId="51" applyFont="1" applyFill="1">
      <alignment/>
      <protection/>
    </xf>
    <xf numFmtId="0" fontId="0" fillId="0" borderId="0" xfId="51">
      <alignment/>
      <protection/>
    </xf>
    <xf numFmtId="0" fontId="22" fillId="0" borderId="10" xfId="51" applyFont="1" applyFill="1" applyBorder="1" applyAlignment="1">
      <alignment horizontal="center" vertical="center" wrapText="1"/>
      <protection/>
    </xf>
    <xf numFmtId="0" fontId="22" fillId="0" borderId="10" xfId="51" applyFont="1" applyFill="1" applyBorder="1" applyAlignment="1">
      <alignment horizontal="center" vertical="center"/>
      <protection/>
    </xf>
    <xf numFmtId="0" fontId="19" fillId="0" borderId="10" xfId="51" applyFont="1" applyFill="1" applyBorder="1" applyAlignment="1">
      <alignment horizontal="center" vertical="center" wrapText="1"/>
      <protection/>
    </xf>
    <xf numFmtId="0" fontId="19" fillId="0" borderId="10" xfId="51" applyFont="1" applyFill="1" applyBorder="1" applyAlignment="1">
      <alignment horizontal="center" vertical="center"/>
      <protection/>
    </xf>
    <xf numFmtId="166" fontId="19" fillId="0" borderId="10" xfId="51" applyNumberFormat="1" applyFont="1" applyFill="1" applyBorder="1" applyAlignment="1">
      <alignment horizontal="center" vertical="center" wrapText="1"/>
      <protection/>
    </xf>
    <xf numFmtId="166" fontId="19" fillId="0" borderId="10" xfId="51" applyNumberFormat="1" applyFont="1" applyFill="1" applyBorder="1" applyAlignment="1">
      <alignment horizontal="center" vertical="center"/>
      <protection/>
    </xf>
    <xf numFmtId="4" fontId="19" fillId="0" borderId="10" xfId="51" applyNumberFormat="1" applyFont="1" applyFill="1" applyBorder="1" applyAlignment="1">
      <alignment horizontal="center" vertical="center"/>
      <protection/>
    </xf>
    <xf numFmtId="0" fontId="23" fillId="0" borderId="10" xfId="51" applyFont="1" applyFill="1" applyBorder="1" applyAlignment="1">
      <alignment horizontal="left" vertical="center" wrapText="1"/>
      <protection/>
    </xf>
    <xf numFmtId="0" fontId="24" fillId="0" borderId="10" xfId="51" applyFont="1" applyFill="1" applyBorder="1" applyAlignment="1">
      <alignment horizontal="center" vertical="center" wrapText="1"/>
      <protection/>
    </xf>
    <xf numFmtId="4" fontId="19" fillId="0" borderId="10" xfId="51" applyNumberFormat="1" applyFont="1" applyFill="1" applyBorder="1" applyAlignment="1">
      <alignment horizontal="center" vertical="center" wrapText="1"/>
      <protection/>
    </xf>
    <xf numFmtId="4" fontId="23" fillId="0" borderId="10" xfId="51" applyNumberFormat="1" applyFont="1" applyFill="1" applyBorder="1" applyAlignment="1">
      <alignment horizontal="center" vertical="center"/>
      <protection/>
    </xf>
    <xf numFmtId="0" fontId="23" fillId="0" borderId="10" xfId="51" applyFont="1" applyFill="1" applyBorder="1" applyAlignment="1">
      <alignment vertical="center" wrapText="1"/>
      <protection/>
    </xf>
    <xf numFmtId="0" fontId="25" fillId="0" borderId="10" xfId="51" applyFont="1" applyFill="1" applyBorder="1" applyAlignment="1">
      <alignment horizontal="center" vertical="center" wrapText="1"/>
      <protection/>
    </xf>
    <xf numFmtId="0" fontId="23" fillId="0" borderId="10" xfId="51" applyFont="1" applyFill="1" applyBorder="1" applyAlignment="1">
      <alignment horizontal="center" vertical="center" wrapText="1"/>
      <protection/>
    </xf>
    <xf numFmtId="0" fontId="23" fillId="0" borderId="10" xfId="51" applyFont="1" applyFill="1" applyBorder="1" applyAlignment="1">
      <alignment horizontal="center" vertical="center"/>
      <protection/>
    </xf>
    <xf numFmtId="164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 horizontal="center"/>
    </xf>
    <xf numFmtId="4" fontId="22" fillId="0" borderId="10" xfId="51" applyNumberFormat="1" applyFont="1" applyFill="1" applyBorder="1" applyAlignment="1">
      <alignment horizontal="center" vertical="center" wrapText="1"/>
      <protection/>
    </xf>
    <xf numFmtId="0" fontId="26" fillId="0" borderId="10" xfId="5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1" fillId="0" borderId="0" xfId="52">
      <alignment/>
      <protection/>
    </xf>
    <xf numFmtId="164" fontId="19" fillId="0" borderId="10" xfId="51" applyNumberFormat="1" applyFont="1" applyFill="1" applyBorder="1" applyAlignment="1">
      <alignment horizontal="center" vertical="center" wrapText="1"/>
      <protection/>
    </xf>
    <xf numFmtId="2" fontId="19" fillId="0" borderId="10" xfId="51" applyNumberFormat="1" applyFont="1" applyFill="1" applyBorder="1" applyAlignment="1">
      <alignment horizontal="center" vertical="center"/>
      <protection/>
    </xf>
    <xf numFmtId="0" fontId="28" fillId="0" borderId="10" xfId="5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49" fontId="25" fillId="0" borderId="10" xfId="51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166" fontId="22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wrapText="1"/>
    </xf>
    <xf numFmtId="167" fontId="0" fillId="0" borderId="0" xfId="0" applyNumberFormat="1" applyAlignment="1">
      <alignment/>
    </xf>
    <xf numFmtId="166" fontId="22" fillId="0" borderId="0" xfId="0" applyNumberFormat="1" applyFont="1" applyBorder="1" applyAlignment="1">
      <alignment horizontal="center"/>
    </xf>
    <xf numFmtId="0" fontId="34" fillId="0" borderId="10" xfId="0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4" fontId="36" fillId="24" borderId="10" xfId="63" applyNumberFormat="1" applyFont="1" applyFill="1" applyBorder="1" applyAlignment="1" applyProtection="1">
      <alignment/>
      <protection locked="0"/>
    </xf>
    <xf numFmtId="4" fontId="34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5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41" fillId="0" borderId="0" xfId="51" applyFont="1" applyAlignment="1">
      <alignment vertical="center"/>
      <protection/>
    </xf>
    <xf numFmtId="0" fontId="42" fillId="0" borderId="0" xfId="51" applyFont="1" applyAlignment="1">
      <alignment vertical="center"/>
      <protection/>
    </xf>
    <xf numFmtId="0" fontId="32" fillId="20" borderId="11" xfId="51" applyFont="1" applyFill="1" applyBorder="1" applyAlignment="1">
      <alignment horizontal="center" vertical="center" wrapText="1"/>
      <protection/>
    </xf>
    <xf numFmtId="4" fontId="0" fillId="20" borderId="12" xfId="51" applyNumberFormat="1" applyFill="1" applyBorder="1" applyAlignment="1">
      <alignment vertical="center"/>
      <protection/>
    </xf>
    <xf numFmtId="4" fontId="0" fillId="20" borderId="11" xfId="51" applyNumberFormat="1" applyFill="1" applyBorder="1" applyAlignment="1">
      <alignment vertical="center"/>
      <protection/>
    </xf>
    <xf numFmtId="4" fontId="31" fillId="20" borderId="11" xfId="51" applyNumberFormat="1" applyFont="1" applyFill="1" applyBorder="1" applyAlignment="1">
      <alignment vertical="center" wrapText="1"/>
      <protection/>
    </xf>
    <xf numFmtId="4" fontId="31" fillId="20" borderId="11" xfId="51" applyNumberFormat="1" applyFont="1" applyFill="1" applyBorder="1" applyAlignment="1">
      <alignment vertical="center"/>
      <protection/>
    </xf>
    <xf numFmtId="0" fontId="32" fillId="20" borderId="11" xfId="51" applyFont="1" applyFill="1" applyBorder="1" applyAlignment="1">
      <alignment vertical="center" wrapText="1"/>
      <protection/>
    </xf>
    <xf numFmtId="166" fontId="31" fillId="20" borderId="11" xfId="51" applyNumberFormat="1" applyFont="1" applyFill="1" applyBorder="1" applyAlignment="1">
      <alignment vertical="center" wrapText="1"/>
      <protection/>
    </xf>
    <xf numFmtId="0" fontId="0" fillId="0" borderId="11" xfId="51" applyBorder="1" applyAlignment="1">
      <alignment vertical="center"/>
      <protection/>
    </xf>
    <xf numFmtId="4" fontId="0" fillId="0" borderId="12" xfId="51" applyNumberFormat="1" applyBorder="1" applyAlignment="1">
      <alignment vertical="center"/>
      <protection/>
    </xf>
    <xf numFmtId="4" fontId="0" fillId="0" borderId="11" xfId="51" applyNumberFormat="1" applyBorder="1" applyAlignment="1">
      <alignment vertical="center"/>
      <protection/>
    </xf>
    <xf numFmtId="4" fontId="0" fillId="24" borderId="11" xfId="51" applyNumberFormat="1" applyFont="1" applyFill="1" applyBorder="1" applyAlignment="1">
      <alignment vertical="center" wrapText="1"/>
      <protection/>
    </xf>
    <xf numFmtId="4" fontId="31" fillId="0" borderId="11" xfId="51" applyNumberFormat="1" applyFont="1" applyBorder="1" applyAlignment="1">
      <alignment vertical="center"/>
      <protection/>
    </xf>
    <xf numFmtId="0" fontId="41" fillId="0" borderId="11" xfId="51" applyFont="1" applyBorder="1" applyAlignment="1">
      <alignment horizontal="center" vertical="center" wrapText="1"/>
      <protection/>
    </xf>
    <xf numFmtId="0" fontId="0" fillId="24" borderId="11" xfId="51" applyFont="1" applyFill="1" applyBorder="1" applyAlignment="1">
      <alignment horizontal="center" vertical="center"/>
      <protection/>
    </xf>
    <xf numFmtId="4" fontId="31" fillId="24" borderId="11" xfId="51" applyNumberFormat="1" applyFont="1" applyFill="1" applyBorder="1" applyAlignment="1">
      <alignment vertical="center" wrapText="1"/>
      <protection/>
    </xf>
    <xf numFmtId="0" fontId="0" fillId="0" borderId="11" xfId="51" applyFont="1" applyBorder="1" applyAlignment="1">
      <alignment horizontal="center" vertical="center"/>
      <protection/>
    </xf>
    <xf numFmtId="0" fontId="31" fillId="24" borderId="11" xfId="51" applyFont="1" applyFill="1" applyBorder="1" applyAlignment="1">
      <alignment vertical="center"/>
      <protection/>
    </xf>
    <xf numFmtId="4" fontId="31" fillId="24" borderId="11" xfId="51" applyNumberFormat="1" applyFont="1" applyFill="1" applyBorder="1" applyAlignment="1">
      <alignment vertical="center"/>
      <protection/>
    </xf>
    <xf numFmtId="0" fontId="38" fillId="24" borderId="11" xfId="51" applyFont="1" applyFill="1" applyBorder="1" applyAlignment="1">
      <alignment vertical="center" wrapText="1"/>
      <protection/>
    </xf>
    <xf numFmtId="0" fontId="0" fillId="0" borderId="11" xfId="51" applyFont="1" applyBorder="1" applyAlignment="1">
      <alignment vertical="center"/>
      <protection/>
    </xf>
    <xf numFmtId="0" fontId="0" fillId="0" borderId="11" xfId="51" applyFont="1" applyBorder="1" applyAlignment="1">
      <alignment horizontal="center" vertical="center" wrapText="1"/>
      <protection/>
    </xf>
    <xf numFmtId="4" fontId="0" fillId="0" borderId="11" xfId="51" applyNumberFormat="1" applyFont="1" applyBorder="1" applyAlignment="1">
      <alignment vertical="center" wrapText="1"/>
      <protection/>
    </xf>
    <xf numFmtId="0" fontId="32" fillId="0" borderId="11" xfId="51" applyFont="1" applyBorder="1" applyAlignment="1">
      <alignment horizontal="center" vertical="center" wrapText="1"/>
      <protection/>
    </xf>
    <xf numFmtId="0" fontId="44" fillId="24" borderId="11" xfId="51" applyFont="1" applyFill="1" applyBorder="1" applyAlignment="1">
      <alignment vertical="center" wrapText="1"/>
      <protection/>
    </xf>
    <xf numFmtId="0" fontId="44" fillId="24" borderId="11" xfId="51" applyFont="1" applyFill="1" applyBorder="1" applyAlignment="1">
      <alignment vertical="center"/>
      <protection/>
    </xf>
    <xf numFmtId="4" fontId="0" fillId="24" borderId="11" xfId="51" applyNumberFormat="1" applyFont="1" applyFill="1" applyBorder="1" applyAlignment="1">
      <alignment vertical="center"/>
      <protection/>
    </xf>
    <xf numFmtId="0" fontId="45" fillId="24" borderId="13" xfId="51" applyFont="1" applyFill="1" applyBorder="1" applyAlignment="1">
      <alignment vertical="center" wrapText="1"/>
      <protection/>
    </xf>
    <xf numFmtId="0" fontId="0" fillId="24" borderId="13" xfId="51" applyFont="1" applyFill="1" applyBorder="1" applyAlignment="1">
      <alignment horizontal="center" vertical="center"/>
      <protection/>
    </xf>
    <xf numFmtId="4" fontId="31" fillId="24" borderId="14" xfId="51" applyNumberFormat="1" applyFont="1" applyFill="1" applyBorder="1" applyAlignment="1">
      <alignment vertical="center"/>
      <protection/>
    </xf>
    <xf numFmtId="0" fontId="31" fillId="24" borderId="13" xfId="51" applyFont="1" applyFill="1" applyBorder="1" applyAlignment="1">
      <alignment horizontal="center" vertical="center"/>
      <protection/>
    </xf>
    <xf numFmtId="0" fontId="38" fillId="24" borderId="15" xfId="51" applyFont="1" applyFill="1" applyBorder="1" applyAlignment="1">
      <alignment vertical="center" wrapText="1"/>
      <protection/>
    </xf>
    <xf numFmtId="0" fontId="31" fillId="24" borderId="15" xfId="51" applyFont="1" applyFill="1" applyBorder="1" applyAlignment="1">
      <alignment horizontal="center" vertical="center"/>
      <protection/>
    </xf>
    <xf numFmtId="0" fontId="46" fillId="24" borderId="15" xfId="51" applyFont="1" applyFill="1" applyBorder="1" applyAlignment="1">
      <alignment vertical="center" wrapText="1"/>
      <protection/>
    </xf>
    <xf numFmtId="0" fontId="0" fillId="24" borderId="15" xfId="51" applyFont="1" applyFill="1" applyBorder="1" applyAlignment="1">
      <alignment horizontal="center" vertical="center"/>
      <protection/>
    </xf>
    <xf numFmtId="0" fontId="45" fillId="24" borderId="11" xfId="51" applyFont="1" applyFill="1" applyBorder="1" applyAlignment="1">
      <alignment vertical="center" wrapText="1"/>
      <protection/>
    </xf>
    <xf numFmtId="0" fontId="47" fillId="24" borderId="11" xfId="51" applyFont="1" applyFill="1" applyBorder="1" applyAlignment="1">
      <alignment vertical="center" wrapText="1"/>
      <protection/>
    </xf>
    <xf numFmtId="0" fontId="48" fillId="24" borderId="14" xfId="51" applyFont="1" applyFill="1" applyBorder="1" applyAlignment="1">
      <alignment vertical="center" wrapText="1"/>
      <protection/>
    </xf>
    <xf numFmtId="0" fontId="38" fillId="24" borderId="14" xfId="51" applyFont="1" applyFill="1" applyBorder="1" applyAlignment="1">
      <alignment vertical="center" wrapText="1"/>
      <protection/>
    </xf>
    <xf numFmtId="4" fontId="0" fillId="24" borderId="12" xfId="51" applyNumberFormat="1" applyFill="1" applyBorder="1" applyAlignment="1">
      <alignment vertical="center"/>
      <protection/>
    </xf>
    <xf numFmtId="4" fontId="0" fillId="24" borderId="11" xfId="51" applyNumberFormat="1" applyFill="1" applyBorder="1" applyAlignment="1">
      <alignment vertical="center"/>
      <protection/>
    </xf>
    <xf numFmtId="4" fontId="43" fillId="24" borderId="11" xfId="51" applyNumberFormat="1" applyFont="1" applyFill="1" applyBorder="1" applyAlignment="1">
      <alignment vertical="center" wrapText="1"/>
      <protection/>
    </xf>
    <xf numFmtId="0" fontId="0" fillId="0" borderId="15" xfId="51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 wrapText="1"/>
    </xf>
    <xf numFmtId="0" fontId="41" fillId="0" borderId="11" xfId="51" applyFont="1" applyBorder="1" applyAlignment="1">
      <alignment vertical="center" wrapText="1"/>
      <protection/>
    </xf>
    <xf numFmtId="4" fontId="31" fillId="0" borderId="12" xfId="51" applyNumberFormat="1" applyFont="1" applyBorder="1" applyAlignment="1">
      <alignment vertical="center"/>
      <protection/>
    </xf>
    <xf numFmtId="4" fontId="31" fillId="0" borderId="11" xfId="51" applyNumberFormat="1" applyFont="1" applyBorder="1" applyAlignment="1">
      <alignment vertical="center" wrapText="1"/>
      <protection/>
    </xf>
    <xf numFmtId="0" fontId="43" fillId="0" borderId="11" xfId="51" applyFont="1" applyBorder="1" applyAlignment="1">
      <alignment vertical="center" wrapText="1"/>
      <protection/>
    </xf>
    <xf numFmtId="0" fontId="32" fillId="24" borderId="11" xfId="51" applyFont="1" applyFill="1" applyBorder="1" applyAlignment="1">
      <alignment vertical="center"/>
      <protection/>
    </xf>
    <xf numFmtId="0" fontId="0" fillId="0" borderId="16" xfId="51" applyBorder="1" applyAlignment="1">
      <alignment vertical="center"/>
      <protection/>
    </xf>
    <xf numFmtId="4" fontId="31" fillId="0" borderId="11" xfId="51" applyNumberFormat="1" applyFont="1" applyFill="1" applyBorder="1" applyAlignment="1">
      <alignment vertical="center" wrapText="1"/>
      <protection/>
    </xf>
    <xf numFmtId="0" fontId="43" fillId="0" borderId="11" xfId="51" applyFont="1" applyFill="1" applyBorder="1" applyAlignment="1">
      <alignment vertical="center" wrapText="1"/>
      <protection/>
    </xf>
    <xf numFmtId="0" fontId="41" fillId="0" borderId="14" xfId="51" applyFont="1" applyBorder="1" applyAlignment="1">
      <alignment vertical="center" wrapText="1"/>
      <protection/>
    </xf>
    <xf numFmtId="0" fontId="0" fillId="0" borderId="12" xfId="51" applyFont="1" applyBorder="1" applyAlignment="1">
      <alignment horizontal="center" vertical="center"/>
      <protection/>
    </xf>
    <xf numFmtId="4" fontId="41" fillId="0" borderId="11" xfId="51" applyNumberFormat="1" applyFont="1" applyBorder="1" applyAlignment="1">
      <alignment vertical="center" wrapText="1"/>
      <protection/>
    </xf>
    <xf numFmtId="0" fontId="0" fillId="0" borderId="13" xfId="51" applyFill="1" applyBorder="1" applyAlignment="1">
      <alignment horizontal="center" vertical="center"/>
      <protection/>
    </xf>
    <xf numFmtId="0" fontId="43" fillId="0" borderId="12" xfId="51" applyFont="1" applyFill="1" applyBorder="1" applyAlignment="1">
      <alignment horizontal="center" vertical="center" wrapText="1"/>
      <protection/>
    </xf>
    <xf numFmtId="0" fontId="43" fillId="0" borderId="11" xfId="51" applyFont="1" applyFill="1" applyBorder="1" applyAlignment="1">
      <alignment horizontal="center" vertical="center" wrapText="1"/>
      <protection/>
    </xf>
    <xf numFmtId="2" fontId="0" fillId="0" borderId="11" xfId="51" applyNumberFormat="1" applyFont="1" applyBorder="1" applyAlignment="1">
      <alignment vertical="center" wrapText="1"/>
      <protection/>
    </xf>
    <xf numFmtId="4" fontId="0" fillId="0" borderId="11" xfId="51" applyNumberFormat="1" applyFont="1" applyFill="1" applyBorder="1" applyAlignment="1">
      <alignment horizontal="right" vertical="center" wrapText="1"/>
      <protection/>
    </xf>
    <xf numFmtId="0" fontId="50" fillId="0" borderId="11" xfId="51" applyFont="1" applyFill="1" applyBorder="1" applyAlignment="1">
      <alignment horizontal="center" vertical="center" wrapText="1"/>
      <protection/>
    </xf>
    <xf numFmtId="0" fontId="37" fillId="0" borderId="11" xfId="51" applyFont="1" applyFill="1" applyBorder="1" applyAlignment="1">
      <alignment horizontal="center" vertical="center"/>
      <protection/>
    </xf>
    <xf numFmtId="0" fontId="0" fillId="0" borderId="13" xfId="51" applyBorder="1" applyAlignment="1">
      <alignment vertical="center"/>
      <protection/>
    </xf>
    <xf numFmtId="4" fontId="0" fillId="0" borderId="13" xfId="51" applyNumberFormat="1" applyBorder="1" applyAlignment="1">
      <alignment vertical="center"/>
      <protection/>
    </xf>
    <xf numFmtId="0" fontId="0" fillId="0" borderId="15" xfId="51" applyBorder="1" applyAlignment="1">
      <alignment vertical="center"/>
      <protection/>
    </xf>
    <xf numFmtId="4" fontId="0" fillId="0" borderId="15" xfId="51" applyNumberFormat="1" applyBorder="1" applyAlignment="1">
      <alignment vertical="center"/>
      <protection/>
    </xf>
    <xf numFmtId="0" fontId="32" fillId="0" borderId="17" xfId="51" applyFont="1" applyBorder="1" applyAlignment="1">
      <alignment horizontal="center" vertical="center"/>
      <protection/>
    </xf>
    <xf numFmtId="0" fontId="32" fillId="0" borderId="12" xfId="51" applyFont="1" applyBorder="1" applyAlignment="1">
      <alignment horizontal="center" vertical="center"/>
      <protection/>
    </xf>
    <xf numFmtId="0" fontId="32" fillId="0" borderId="11" xfId="51" applyFont="1" applyBorder="1" applyAlignment="1">
      <alignment horizontal="center" vertical="center"/>
      <protection/>
    </xf>
    <xf numFmtId="0" fontId="34" fillId="0" borderId="0" xfId="51" applyFont="1" applyAlignment="1">
      <alignment horizontal="right" vertical="center"/>
      <protection/>
    </xf>
    <xf numFmtId="0" fontId="51" fillId="0" borderId="0" xfId="51" applyFont="1" applyAlignment="1">
      <alignment horizontal="center" vertical="center" wrapText="1"/>
      <protection/>
    </xf>
    <xf numFmtId="0" fontId="51" fillId="0" borderId="0" xfId="51" applyFont="1" applyBorder="1" applyAlignment="1">
      <alignment horizontal="center" vertical="center" wrapText="1"/>
      <protection/>
    </xf>
    <xf numFmtId="0" fontId="36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2" fontId="54" fillId="0" borderId="10" xfId="53" applyNumberFormat="1" applyFont="1" applyBorder="1">
      <alignment/>
      <protection/>
    </xf>
    <xf numFmtId="2" fontId="36" fillId="0" borderId="18" xfId="53" applyNumberFormat="1" applyFont="1" applyBorder="1" applyAlignment="1">
      <alignment/>
      <protection/>
    </xf>
    <xf numFmtId="2" fontId="36" fillId="0" borderId="18" xfId="53" applyNumberFormat="1" applyFont="1" applyBorder="1">
      <alignment/>
      <protection/>
    </xf>
    <xf numFmtId="0" fontId="50" fillId="0" borderId="18" xfId="53" applyFont="1" applyBorder="1">
      <alignment/>
      <protection/>
    </xf>
    <xf numFmtId="2" fontId="34" fillId="0" borderId="18" xfId="64" applyNumberFormat="1" applyFont="1" applyBorder="1" applyAlignment="1">
      <alignment/>
    </xf>
    <xf numFmtId="2" fontId="34" fillId="0" borderId="18" xfId="64" applyNumberFormat="1" applyFont="1" applyBorder="1" applyAlignment="1">
      <alignment/>
    </xf>
    <xf numFmtId="2" fontId="56" fillId="0" borderId="18" xfId="53" applyNumberFormat="1" applyFont="1" applyBorder="1">
      <alignment/>
      <protection/>
    </xf>
    <xf numFmtId="169" fontId="34" fillId="0" borderId="18" xfId="64" applyFont="1" applyBorder="1" applyAlignment="1">
      <alignment/>
    </xf>
    <xf numFmtId="2" fontId="54" fillId="0" borderId="18" xfId="53" applyNumberFormat="1" applyFont="1" applyBorder="1">
      <alignment/>
      <protection/>
    </xf>
    <xf numFmtId="0" fontId="56" fillId="0" borderId="18" xfId="53" applyFont="1" applyBorder="1">
      <alignment/>
      <protection/>
    </xf>
    <xf numFmtId="0" fontId="36" fillId="0" borderId="18" xfId="53" applyFont="1" applyBorder="1">
      <alignment/>
      <protection/>
    </xf>
    <xf numFmtId="2" fontId="38" fillId="0" borderId="18" xfId="64" applyNumberFormat="1" applyFont="1" applyBorder="1" applyAlignment="1">
      <alignment/>
    </xf>
    <xf numFmtId="0" fontId="36" fillId="0" borderId="19" xfId="53" applyFont="1" applyBorder="1" applyAlignment="1">
      <alignment/>
      <protection/>
    </xf>
    <xf numFmtId="0" fontId="36" fillId="0" borderId="20" xfId="53" applyFont="1" applyBorder="1" applyAlignment="1">
      <alignment/>
      <protection/>
    </xf>
    <xf numFmtId="0" fontId="36" fillId="0" borderId="21" xfId="53" applyFont="1" applyBorder="1" applyAlignment="1">
      <alignment/>
      <protection/>
    </xf>
    <xf numFmtId="0" fontId="36" fillId="0" borderId="22" xfId="53" applyFont="1" applyBorder="1" applyAlignment="1">
      <alignment/>
      <protection/>
    </xf>
    <xf numFmtId="0" fontId="36" fillId="0" borderId="0" xfId="53" applyFont="1" applyBorder="1" applyAlignment="1">
      <alignment/>
      <protection/>
    </xf>
    <xf numFmtId="0" fontId="36" fillId="0" borderId="23" xfId="53" applyFont="1" applyBorder="1" applyAlignment="1">
      <alignment/>
      <protection/>
    </xf>
    <xf numFmtId="0" fontId="36" fillId="0" borderId="24" xfId="53" applyFont="1" applyBorder="1" applyAlignment="1">
      <alignment/>
      <protection/>
    </xf>
    <xf numFmtId="0" fontId="36" fillId="0" borderId="25" xfId="53" applyFont="1" applyBorder="1" applyAlignment="1">
      <alignment/>
      <protection/>
    </xf>
    <xf numFmtId="0" fontId="36" fillId="0" borderId="26" xfId="53" applyFont="1" applyBorder="1" applyAlignment="1">
      <alignment/>
      <protection/>
    </xf>
    <xf numFmtId="0" fontId="54" fillId="0" borderId="18" xfId="53" applyFont="1" applyBorder="1">
      <alignment/>
      <protection/>
    </xf>
    <xf numFmtId="0" fontId="55" fillId="0" borderId="18" xfId="53" applyFont="1" applyBorder="1">
      <alignment/>
      <protection/>
    </xf>
    <xf numFmtId="0" fontId="55" fillId="0" borderId="18" xfId="53" applyFont="1" applyBorder="1" applyAlignment="1">
      <alignment horizontal="center"/>
      <protection/>
    </xf>
    <xf numFmtId="0" fontId="36" fillId="0" borderId="18" xfId="53" applyFont="1" applyBorder="1" applyAlignment="1">
      <alignment/>
      <protection/>
    </xf>
    <xf numFmtId="0" fontId="54" fillId="0" borderId="27" xfId="53" applyFont="1" applyBorder="1">
      <alignment/>
      <protection/>
    </xf>
    <xf numFmtId="0" fontId="55" fillId="0" borderId="27" xfId="53" applyFont="1" applyBorder="1">
      <alignment/>
      <protection/>
    </xf>
    <xf numFmtId="0" fontId="55" fillId="0" borderId="27" xfId="53" applyFont="1" applyBorder="1" applyAlignment="1">
      <alignment horizontal="center"/>
      <protection/>
    </xf>
    <xf numFmtId="0" fontId="58" fillId="0" borderId="10" xfId="53" applyFont="1" applyBorder="1" applyAlignment="1">
      <alignment horizontal="center" vertical="center"/>
      <protection/>
    </xf>
    <xf numFmtId="0" fontId="54" fillId="20" borderId="10" xfId="53" applyFont="1" applyFill="1" applyBorder="1" applyAlignment="1">
      <alignment horizontal="center" vertical="center" wrapText="1"/>
      <protection/>
    </xf>
    <xf numFmtId="0" fontId="57" fillId="20" borderId="10" xfId="53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60" fillId="0" borderId="28" xfId="0" applyNumberFormat="1" applyFont="1" applyBorder="1" applyAlignment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4" fontId="34" fillId="0" borderId="31" xfId="0" applyNumberFormat="1" applyFont="1" applyBorder="1" applyAlignment="1">
      <alignment vertical="center"/>
    </xf>
    <xf numFmtId="4" fontId="34" fillId="0" borderId="28" xfId="0" applyNumberFormat="1" applyFont="1" applyBorder="1" applyAlignment="1">
      <alignment vertical="center"/>
    </xf>
    <xf numFmtId="4" fontId="34" fillId="0" borderId="23" xfId="0" applyNumberFormat="1" applyFont="1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vertical="center"/>
    </xf>
    <xf numFmtId="0" fontId="34" fillId="0" borderId="10" xfId="0" applyFont="1" applyBorder="1" applyAlignment="1">
      <alignment vertical="center" wrapText="1"/>
    </xf>
    <xf numFmtId="4" fontId="34" fillId="24" borderId="23" xfId="0" applyNumberFormat="1" applyFont="1" applyFill="1" applyBorder="1" applyAlignment="1">
      <alignment vertical="center"/>
    </xf>
    <xf numFmtId="4" fontId="34" fillId="24" borderId="28" xfId="0" applyNumberFormat="1" applyFont="1" applyFill="1" applyBorder="1" applyAlignment="1">
      <alignment vertical="center"/>
    </xf>
    <xf numFmtId="4" fontId="34" fillId="24" borderId="31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17" xfId="0" applyFont="1" applyBorder="1" applyAlignment="1">
      <alignment vertical="center" wrapText="1"/>
    </xf>
    <xf numFmtId="4" fontId="34" fillId="0" borderId="30" xfId="0" applyNumberFormat="1" applyFont="1" applyBorder="1" applyAlignment="1">
      <alignment horizontal="right" vertical="center"/>
    </xf>
    <xf numFmtId="4" fontId="34" fillId="0" borderId="32" xfId="0" applyNumberFormat="1" applyFont="1" applyBorder="1" applyAlignment="1">
      <alignment horizontal="right" vertical="center"/>
    </xf>
    <xf numFmtId="4" fontId="34" fillId="0" borderId="33" xfId="0" applyNumberFormat="1" applyFont="1" applyBorder="1" applyAlignment="1">
      <alignment horizontal="right" vertical="center"/>
    </xf>
    <xf numFmtId="4" fontId="34" fillId="0" borderId="31" xfId="0" applyNumberFormat="1" applyFont="1" applyBorder="1" applyAlignment="1">
      <alignment horizontal="right" vertical="center"/>
    </xf>
    <xf numFmtId="0" fontId="34" fillId="0" borderId="28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4" fontId="34" fillId="24" borderId="33" xfId="0" applyNumberFormat="1" applyFont="1" applyFill="1" applyBorder="1" applyAlignment="1">
      <alignment horizontal="right" vertical="center"/>
    </xf>
    <xf numFmtId="4" fontId="34" fillId="24" borderId="35" xfId="0" applyNumberFormat="1" applyFont="1" applyFill="1" applyBorder="1" applyAlignment="1">
      <alignment horizontal="right" vertical="center"/>
    </xf>
    <xf numFmtId="4" fontId="34" fillId="0" borderId="35" xfId="0" applyNumberFormat="1" applyFont="1" applyBorder="1" applyAlignment="1">
      <alignment horizontal="right" vertical="center"/>
    </xf>
    <xf numFmtId="4" fontId="34" fillId="0" borderId="36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 horizontal="left" vertical="center"/>
    </xf>
    <xf numFmtId="166" fontId="34" fillId="0" borderId="33" xfId="0" applyNumberFormat="1" applyFont="1" applyBorder="1" applyAlignment="1">
      <alignment horizontal="right" vertical="center"/>
    </xf>
    <xf numFmtId="166" fontId="34" fillId="0" borderId="36" xfId="0" applyNumberFormat="1" applyFont="1" applyBorder="1" applyAlignment="1">
      <alignment horizontal="right" vertical="center"/>
    </xf>
    <xf numFmtId="166" fontId="34" fillId="0" borderId="10" xfId="0" applyNumberFormat="1" applyFont="1" applyBorder="1" applyAlignment="1">
      <alignment horizontal="right" vertical="center"/>
    </xf>
    <xf numFmtId="166" fontId="34" fillId="0" borderId="10" xfId="0" applyNumberFormat="1" applyFont="1" applyBorder="1" applyAlignment="1">
      <alignment vertical="center"/>
    </xf>
    <xf numFmtId="166" fontId="34" fillId="0" borderId="28" xfId="0" applyNumberFormat="1" applyFont="1" applyBorder="1" applyAlignment="1">
      <alignment vertical="center"/>
    </xf>
    <xf numFmtId="0" fontId="61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0" xfId="0" applyFont="1" applyAlignment="1">
      <alignment horizontal="right" vertical="top"/>
    </xf>
    <xf numFmtId="0" fontId="24" fillId="0" borderId="30" xfId="51" applyFont="1" applyFill="1" applyBorder="1" applyAlignment="1">
      <alignment horizontal="center" vertical="center" wrapText="1"/>
      <protection/>
    </xf>
    <xf numFmtId="0" fontId="19" fillId="0" borderId="30" xfId="51" applyFont="1" applyFill="1" applyBorder="1" applyAlignment="1">
      <alignment horizontal="center" vertical="center" wrapText="1"/>
      <protection/>
    </xf>
    <xf numFmtId="0" fontId="19" fillId="0" borderId="30" xfId="5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9" fillId="0" borderId="10" xfId="51" applyFont="1" applyFill="1" applyBorder="1" applyAlignment="1" quotePrefix="1">
      <alignment horizontal="center" vertical="center"/>
      <protection/>
    </xf>
    <xf numFmtId="166" fontId="19" fillId="0" borderId="10" xfId="51" applyNumberFormat="1" applyFont="1" applyFill="1" applyBorder="1" applyAlignment="1">
      <alignment horizontal="right" vertical="center" wrapText="1"/>
      <protection/>
    </xf>
    <xf numFmtId="166" fontId="19" fillId="0" borderId="10" xfId="51" applyNumberFormat="1" applyFont="1" applyFill="1" applyBorder="1" applyAlignment="1">
      <alignment horizontal="right" vertical="center"/>
      <protection/>
    </xf>
    <xf numFmtId="4" fontId="19" fillId="0" borderId="10" xfId="51" applyNumberFormat="1" applyFont="1" applyFill="1" applyBorder="1" applyAlignment="1">
      <alignment horizontal="right" vertical="center"/>
      <protection/>
    </xf>
    <xf numFmtId="4" fontId="19" fillId="0" borderId="10" xfId="51" applyNumberFormat="1" applyFont="1" applyFill="1" applyBorder="1" applyAlignment="1">
      <alignment horizontal="right" vertical="center" wrapText="1"/>
      <protection/>
    </xf>
    <xf numFmtId="4" fontId="23" fillId="0" borderId="10" xfId="51" applyNumberFormat="1" applyFont="1" applyFill="1" applyBorder="1" applyAlignment="1">
      <alignment horizontal="right" vertical="center"/>
      <protection/>
    </xf>
    <xf numFmtId="0" fontId="30" fillId="0" borderId="0" xfId="52" applyFont="1" applyBorder="1" applyAlignment="1">
      <alignment horizontal="center" vertical="center" wrapText="1"/>
      <protection/>
    </xf>
    <xf numFmtId="0" fontId="29" fillId="0" borderId="0" xfId="52" applyFont="1" applyBorder="1" applyAlignment="1">
      <alignment horizontal="left" vertical="center" wrapText="1"/>
      <protection/>
    </xf>
    <xf numFmtId="0" fontId="43" fillId="20" borderId="10" xfId="52" applyFont="1" applyFill="1" applyBorder="1" applyAlignment="1">
      <alignment horizontal="center" vertical="center" wrapText="1"/>
      <protection/>
    </xf>
    <xf numFmtId="0" fontId="38" fillId="20" borderId="10" xfId="52" applyFont="1" applyFill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vertical="center"/>
      <protection/>
    </xf>
    <xf numFmtId="0" fontId="33" fillId="0" borderId="10" xfId="52" applyFont="1" applyBorder="1" applyAlignment="1">
      <alignment horizontal="center" vertical="center"/>
      <protection/>
    </xf>
    <xf numFmtId="0" fontId="33" fillId="0" borderId="10" xfId="52" applyFont="1" applyBorder="1" applyAlignment="1">
      <alignment horizontal="right" vertical="center"/>
      <protection/>
    </xf>
    <xf numFmtId="2" fontId="33" fillId="0" borderId="10" xfId="52" applyNumberFormat="1" applyFont="1" applyBorder="1" applyAlignment="1">
      <alignment horizontal="right" vertical="center"/>
      <protection/>
    </xf>
    <xf numFmtId="0" fontId="34" fillId="0" borderId="10" xfId="52" applyFont="1" applyBorder="1" applyAlignment="1">
      <alignment horizontal="right" vertical="center"/>
      <protection/>
    </xf>
    <xf numFmtId="2" fontId="34" fillId="0" borderId="10" xfId="52" applyNumberFormat="1" applyFont="1" applyBorder="1" applyAlignment="1">
      <alignment horizontal="right" vertical="center"/>
      <protection/>
    </xf>
    <xf numFmtId="0" fontId="34" fillId="0" borderId="10" xfId="52" applyFont="1" applyBorder="1" applyAlignment="1">
      <alignment horizontal="center" vertical="center"/>
      <protection/>
    </xf>
    <xf numFmtId="0" fontId="34" fillId="0" borderId="10" xfId="52" applyFont="1" applyBorder="1" applyAlignment="1">
      <alignment vertical="center"/>
      <protection/>
    </xf>
    <xf numFmtId="0" fontId="35" fillId="0" borderId="10" xfId="52" applyFont="1" applyBorder="1" applyAlignment="1">
      <alignment vertical="center"/>
      <protection/>
    </xf>
    <xf numFmtId="0" fontId="33" fillId="0" borderId="10" xfId="52" applyFont="1" applyBorder="1" applyAlignment="1">
      <alignment vertical="center"/>
      <protection/>
    </xf>
    <xf numFmtId="4" fontId="35" fillId="0" borderId="10" xfId="52" applyNumberFormat="1" applyFont="1" applyBorder="1" applyAlignment="1">
      <alignment vertical="center"/>
      <protection/>
    </xf>
    <xf numFmtId="4" fontId="33" fillId="0" borderId="10" xfId="52" applyNumberFormat="1" applyFont="1" applyBorder="1" applyAlignment="1">
      <alignment vertical="center"/>
      <protection/>
    </xf>
    <xf numFmtId="4" fontId="1" fillId="0" borderId="10" xfId="52" applyNumberFormat="1" applyBorder="1" applyAlignment="1">
      <alignment vertical="center"/>
      <protection/>
    </xf>
    <xf numFmtId="0" fontId="1" fillId="0" borderId="10" xfId="52" applyBorder="1" applyAlignment="1">
      <alignment vertical="center"/>
      <protection/>
    </xf>
    <xf numFmtId="0" fontId="36" fillId="24" borderId="10" xfId="52" applyFont="1" applyFill="1" applyBorder="1" applyAlignment="1">
      <alignment horizontal="right" wrapText="1"/>
      <protection/>
    </xf>
    <xf numFmtId="4" fontId="34" fillId="0" borderId="10" xfId="52" applyNumberFormat="1" applyFont="1" applyBorder="1" applyAlignment="1">
      <alignment vertical="center"/>
      <protection/>
    </xf>
    <xf numFmtId="0" fontId="37" fillId="0" borderId="10" xfId="52" applyFont="1" applyBorder="1" applyAlignment="1">
      <alignment vertical="center"/>
      <protection/>
    </xf>
    <xf numFmtId="0" fontId="38" fillId="0" borderId="10" xfId="52" applyFont="1" applyBorder="1" applyAlignment="1">
      <alignment vertical="center"/>
      <protection/>
    </xf>
    <xf numFmtId="4" fontId="33" fillId="0" borderId="10" xfId="52" applyNumberFormat="1" applyFont="1" applyBorder="1" applyAlignment="1">
      <alignment vertical="center"/>
      <protection/>
    </xf>
    <xf numFmtId="0" fontId="29" fillId="0" borderId="10" xfId="52" applyFont="1" applyBorder="1" applyAlignment="1">
      <alignment vertical="center"/>
      <protection/>
    </xf>
    <xf numFmtId="4" fontId="38" fillId="0" borderId="10" xfId="52" applyNumberFormat="1" applyFont="1" applyBorder="1" applyAlignment="1">
      <alignment vertical="center"/>
      <protection/>
    </xf>
    <xf numFmtId="4" fontId="31" fillId="0" borderId="10" xfId="52" applyNumberFormat="1" applyFont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40" fillId="0" borderId="0" xfId="52" applyFont="1" applyAlignment="1">
      <alignment vertical="center"/>
      <protection/>
    </xf>
    <xf numFmtId="0" fontId="34" fillId="0" borderId="30" xfId="0" applyFont="1" applyBorder="1" applyAlignment="1">
      <alignment horizontal="left" vertical="center"/>
    </xf>
    <xf numFmtId="4" fontId="34" fillId="24" borderId="31" xfId="0" applyNumberFormat="1" applyFont="1" applyFill="1" applyBorder="1" applyAlignment="1">
      <alignment horizontal="right" vertical="center"/>
    </xf>
    <xf numFmtId="4" fontId="34" fillId="24" borderId="37" xfId="0" applyNumberFormat="1" applyFont="1" applyFill="1" applyBorder="1" applyAlignment="1">
      <alignment horizontal="right" vertical="center"/>
    </xf>
    <xf numFmtId="0" fontId="62" fillId="0" borderId="33" xfId="0" applyFont="1" applyFill="1" applyBorder="1" applyAlignment="1">
      <alignment horizontal="center"/>
    </xf>
    <xf numFmtId="0" fontId="62" fillId="0" borderId="33" xfId="0" applyFont="1" applyFill="1" applyBorder="1" applyAlignment="1">
      <alignment horizontal="center" wrapText="1"/>
    </xf>
    <xf numFmtId="0" fontId="61" fillId="0" borderId="33" xfId="0" applyFont="1" applyBorder="1" applyAlignment="1">
      <alignment horizontal="center"/>
    </xf>
    <xf numFmtId="4" fontId="34" fillId="24" borderId="38" xfId="0" applyNumberFormat="1" applyFont="1" applyFill="1" applyBorder="1" applyAlignment="1">
      <alignment horizontal="right" vertical="center"/>
    </xf>
    <xf numFmtId="166" fontId="34" fillId="0" borderId="0" xfId="0" applyNumberFormat="1" applyFont="1" applyBorder="1" applyAlignment="1">
      <alignment horizontal="right" vertical="center"/>
    </xf>
    <xf numFmtId="4" fontId="34" fillId="0" borderId="39" xfId="0" applyNumberFormat="1" applyFont="1" applyBorder="1" applyAlignment="1">
      <alignment vertical="center"/>
    </xf>
    <xf numFmtId="4" fontId="34" fillId="24" borderId="40" xfId="0" applyNumberFormat="1" applyFont="1" applyFill="1" applyBorder="1" applyAlignment="1">
      <alignment vertical="center"/>
    </xf>
    <xf numFmtId="4" fontId="34" fillId="24" borderId="41" xfId="0" applyNumberFormat="1" applyFont="1" applyFill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3" fillId="0" borderId="10" xfId="51" applyFont="1" applyFill="1" applyBorder="1" applyAlignment="1">
      <alignment horizontal="left" vertical="center" wrapText="1"/>
      <protection/>
    </xf>
    <xf numFmtId="0" fontId="24" fillId="0" borderId="10" xfId="51" applyFont="1" applyFill="1" applyBorder="1" applyAlignment="1">
      <alignment horizontal="center" vertical="center" wrapText="1"/>
      <protection/>
    </xf>
    <xf numFmtId="0" fontId="24" fillId="0" borderId="34" xfId="51" applyFont="1" applyFill="1" applyBorder="1" applyAlignment="1">
      <alignment horizontal="center" vertical="center" wrapText="1"/>
      <protection/>
    </xf>
    <xf numFmtId="0" fontId="24" fillId="0" borderId="30" xfId="51" applyFont="1" applyFill="1" applyBorder="1" applyAlignment="1">
      <alignment horizontal="center" vertical="center" wrapText="1"/>
      <protection/>
    </xf>
    <xf numFmtId="0" fontId="19" fillId="0" borderId="34" xfId="51" applyFont="1" applyFill="1" applyBorder="1" applyAlignment="1">
      <alignment horizontal="center" vertical="center" wrapText="1"/>
      <protection/>
    </xf>
    <xf numFmtId="0" fontId="19" fillId="0" borderId="30" xfId="51" applyFont="1" applyFill="1" applyBorder="1" applyAlignment="1">
      <alignment horizontal="center" vertical="center" wrapText="1"/>
      <protection/>
    </xf>
    <xf numFmtId="0" fontId="19" fillId="0" borderId="34" xfId="51" applyFont="1" applyFill="1" applyBorder="1" applyAlignment="1">
      <alignment horizontal="center" vertical="center"/>
      <protection/>
    </xf>
    <xf numFmtId="0" fontId="19" fillId="0" borderId="30" xfId="51" applyFont="1" applyFill="1" applyBorder="1" applyAlignment="1">
      <alignment horizontal="center" vertical="center"/>
      <protection/>
    </xf>
    <xf numFmtId="0" fontId="62" fillId="25" borderId="33" xfId="0" applyFont="1" applyFill="1" applyBorder="1" applyAlignment="1">
      <alignment horizontal="center" vertical="center"/>
    </xf>
    <xf numFmtId="0" fontId="38" fillId="25" borderId="33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26" borderId="33" xfId="0" applyFill="1" applyBorder="1" applyAlignment="1">
      <alignment horizontal="center" vertical="center"/>
    </xf>
    <xf numFmtId="0" fontId="0" fillId="26" borderId="33" xfId="0" applyFont="1" applyFill="1" applyBorder="1" applyAlignment="1">
      <alignment horizontal="center" vertical="center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28" fillId="0" borderId="0" xfId="51" applyFont="1" applyBorder="1" applyAlignment="1">
      <alignment horizontal="left" vertical="center" wrapText="1"/>
      <protection/>
    </xf>
    <xf numFmtId="0" fontId="30" fillId="0" borderId="0" xfId="0" applyFont="1" applyBorder="1" applyAlignment="1">
      <alignment horizontal="center" vertical="center"/>
    </xf>
    <xf numFmtId="0" fontId="31" fillId="27" borderId="33" xfId="0" applyFont="1" applyFill="1" applyBorder="1" applyAlignment="1">
      <alignment horizontal="center" vertical="center"/>
    </xf>
    <xf numFmtId="0" fontId="31" fillId="27" borderId="33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19" fillId="0" borderId="10" xfId="51" applyFont="1" applyFill="1" applyBorder="1" applyAlignment="1">
      <alignment horizontal="center" vertical="center"/>
      <protection/>
    </xf>
    <xf numFmtId="0" fontId="19" fillId="0" borderId="10" xfId="51" applyFont="1" applyFill="1" applyBorder="1" applyAlignment="1">
      <alignment horizontal="center" vertical="center" wrapText="1"/>
      <protection/>
    </xf>
    <xf numFmtId="0" fontId="25" fillId="0" borderId="10" xfId="51" applyFont="1" applyFill="1" applyBorder="1" applyAlignment="1">
      <alignment horizontal="center" vertical="center" wrapText="1"/>
      <protection/>
    </xf>
    <xf numFmtId="49" fontId="24" fillId="0" borderId="10" xfId="51" applyNumberFormat="1" applyFont="1" applyFill="1" applyBorder="1" applyAlignment="1">
      <alignment horizontal="center" vertical="center" wrapText="1"/>
      <protection/>
    </xf>
    <xf numFmtId="4" fontId="0" fillId="24" borderId="11" xfId="51" applyNumberFormat="1" applyFont="1" applyFill="1" applyBorder="1" applyAlignment="1">
      <alignment horizontal="center" vertical="center"/>
      <protection/>
    </xf>
    <xf numFmtId="0" fontId="32" fillId="24" borderId="11" xfId="51" applyFont="1" applyFill="1" applyBorder="1" applyAlignment="1">
      <alignment horizontal="center" vertical="center"/>
      <protection/>
    </xf>
    <xf numFmtId="0" fontId="31" fillId="0" borderId="11" xfId="51" applyFont="1" applyBorder="1" applyAlignment="1">
      <alignment horizontal="center" vertical="center"/>
      <protection/>
    </xf>
    <xf numFmtId="0" fontId="31" fillId="20" borderId="11" xfId="51" applyFont="1" applyFill="1" applyBorder="1" applyAlignment="1">
      <alignment horizontal="center" vertical="center"/>
      <protection/>
    </xf>
    <xf numFmtId="0" fontId="31" fillId="24" borderId="12" xfId="51" applyFont="1" applyFill="1" applyBorder="1" applyAlignment="1">
      <alignment horizontal="center" vertical="center"/>
      <protection/>
    </xf>
    <xf numFmtId="0" fontId="31" fillId="24" borderId="44" xfId="51" applyFont="1" applyFill="1" applyBorder="1" applyAlignment="1">
      <alignment horizontal="center" vertical="center"/>
      <protection/>
    </xf>
    <xf numFmtId="0" fontId="31" fillId="24" borderId="14" xfId="51" applyFont="1" applyFill="1" applyBorder="1" applyAlignment="1">
      <alignment horizontal="center" vertical="center"/>
      <protection/>
    </xf>
    <xf numFmtId="4" fontId="0" fillId="24" borderId="11" xfId="51" applyNumberFormat="1" applyFill="1" applyBorder="1" applyAlignment="1">
      <alignment horizontal="center" vertical="center"/>
      <protection/>
    </xf>
    <xf numFmtId="4" fontId="0" fillId="24" borderId="11" xfId="51" applyNumberFormat="1" applyFont="1" applyFill="1" applyBorder="1" applyAlignment="1">
      <alignment horizontal="left" vertical="center" wrapText="1"/>
      <protection/>
    </xf>
    <xf numFmtId="0" fontId="0" fillId="24" borderId="11" xfId="51" applyFont="1" applyFill="1" applyBorder="1" applyAlignment="1">
      <alignment horizontal="center" vertical="center"/>
      <protection/>
    </xf>
    <xf numFmtId="0" fontId="41" fillId="24" borderId="11" xfId="51" applyFont="1" applyFill="1" applyBorder="1" applyAlignment="1">
      <alignment horizontal="center" vertical="center" wrapText="1"/>
      <protection/>
    </xf>
    <xf numFmtId="0" fontId="0" fillId="20" borderId="11" xfId="51" applyFont="1" applyFill="1" applyBorder="1" applyAlignment="1">
      <alignment horizontal="center" vertical="center"/>
      <protection/>
    </xf>
    <xf numFmtId="0" fontId="31" fillId="20" borderId="11" xfId="51" applyFont="1" applyFill="1" applyBorder="1" applyAlignment="1">
      <alignment horizontal="center" vertical="center" wrapText="1"/>
      <protection/>
    </xf>
    <xf numFmtId="0" fontId="31" fillId="24" borderId="11" xfId="51" applyFont="1" applyFill="1" applyBorder="1" applyAlignment="1">
      <alignment horizontal="center" vertical="center"/>
      <protection/>
    </xf>
    <xf numFmtId="0" fontId="31" fillId="20" borderId="12" xfId="51" applyFont="1" applyFill="1" applyBorder="1" applyAlignment="1">
      <alignment horizontal="center" vertical="center" wrapText="1"/>
      <protection/>
    </xf>
    <xf numFmtId="168" fontId="0" fillId="24" borderId="11" xfId="51" applyNumberFormat="1" applyFill="1" applyBorder="1" applyAlignment="1">
      <alignment horizontal="center" vertical="center"/>
      <protection/>
    </xf>
    <xf numFmtId="4" fontId="0" fillId="24" borderId="11" xfId="51" applyNumberFormat="1" applyFont="1" applyFill="1" applyBorder="1" applyAlignment="1">
      <alignment horizontal="center" vertical="center" wrapText="1"/>
      <protection/>
    </xf>
    <xf numFmtId="0" fontId="43" fillId="20" borderId="12" xfId="51" applyFont="1" applyFill="1" applyBorder="1" applyAlignment="1">
      <alignment horizontal="center" vertical="center" wrapText="1"/>
      <protection/>
    </xf>
    <xf numFmtId="0" fontId="43" fillId="20" borderId="11" xfId="51" applyFont="1" applyFill="1" applyBorder="1" applyAlignment="1">
      <alignment horizontal="center" vertical="center" wrapText="1"/>
      <protection/>
    </xf>
    <xf numFmtId="0" fontId="31" fillId="24" borderId="15" xfId="51" applyFont="1" applyFill="1" applyBorder="1" applyAlignment="1">
      <alignment horizontal="center" vertical="center"/>
      <protection/>
    </xf>
    <xf numFmtId="0" fontId="31" fillId="24" borderId="13" xfId="51" applyFont="1" applyFill="1" applyBorder="1" applyAlignment="1">
      <alignment horizontal="center" vertical="center"/>
      <protection/>
    </xf>
    <xf numFmtId="0" fontId="31" fillId="24" borderId="45" xfId="51" applyFont="1" applyFill="1" applyBorder="1" applyAlignment="1">
      <alignment horizontal="center" vertical="center"/>
      <protection/>
    </xf>
    <xf numFmtId="0" fontId="31" fillId="24" borderId="46" xfId="51" applyFont="1" applyFill="1" applyBorder="1" applyAlignment="1">
      <alignment horizontal="center" vertical="center"/>
      <protection/>
    </xf>
    <xf numFmtId="0" fontId="31" fillId="24" borderId="47" xfId="51" applyFont="1" applyFill="1" applyBorder="1" applyAlignment="1">
      <alignment horizontal="center" vertical="center"/>
      <protection/>
    </xf>
    <xf numFmtId="0" fontId="31" fillId="24" borderId="48" xfId="51" applyFont="1" applyFill="1" applyBorder="1" applyAlignment="1">
      <alignment horizontal="center" vertical="center"/>
      <protection/>
    </xf>
    <xf numFmtId="0" fontId="31" fillId="24" borderId="49" xfId="51" applyFont="1" applyFill="1" applyBorder="1" applyAlignment="1">
      <alignment horizontal="center" vertical="center"/>
      <protection/>
    </xf>
    <xf numFmtId="0" fontId="31" fillId="24" borderId="50" xfId="51" applyFont="1" applyFill="1" applyBorder="1" applyAlignment="1">
      <alignment horizontal="center" vertical="center"/>
      <protection/>
    </xf>
    <xf numFmtId="0" fontId="31" fillId="20" borderId="13" xfId="51" applyFont="1" applyFill="1" applyBorder="1" applyAlignment="1">
      <alignment horizontal="center" vertical="center"/>
      <protection/>
    </xf>
    <xf numFmtId="0" fontId="31" fillId="0" borderId="13" xfId="51" applyFont="1" applyBorder="1" applyAlignment="1">
      <alignment horizontal="center" vertical="center"/>
      <protection/>
    </xf>
    <xf numFmtId="4" fontId="0" fillId="0" borderId="14" xfId="51" applyNumberFormat="1" applyFont="1" applyBorder="1" applyAlignment="1">
      <alignment horizontal="left" vertical="center" wrapText="1"/>
      <protection/>
    </xf>
    <xf numFmtId="0" fontId="41" fillId="24" borderId="12" xfId="51" applyFont="1" applyFill="1" applyBorder="1" applyAlignment="1">
      <alignment horizontal="center" vertical="center" wrapText="1"/>
      <protection/>
    </xf>
    <xf numFmtId="0" fontId="19" fillId="0" borderId="0" xfId="51" applyFont="1" applyBorder="1" applyAlignment="1">
      <alignment horizontal="left" vertical="center" wrapText="1"/>
      <protection/>
    </xf>
    <xf numFmtId="0" fontId="51" fillId="0" borderId="0" xfId="51" applyFont="1" applyBorder="1" applyAlignment="1">
      <alignment horizontal="center" vertical="center" wrapText="1"/>
      <protection/>
    </xf>
    <xf numFmtId="0" fontId="31" fillId="20" borderId="10" xfId="52" applyFont="1" applyFill="1" applyBorder="1" applyAlignment="1">
      <alignment horizontal="center" vertical="center" wrapText="1"/>
      <protection/>
    </xf>
    <xf numFmtId="0" fontId="39" fillId="0" borderId="10" xfId="52" applyFont="1" applyBorder="1" applyAlignment="1">
      <alignment horizontal="center" vertical="center"/>
      <protection/>
    </xf>
    <xf numFmtId="0" fontId="29" fillId="0" borderId="0" xfId="52" applyFont="1" applyBorder="1" applyAlignment="1">
      <alignment horizontal="left" vertical="center" wrapText="1"/>
      <protection/>
    </xf>
    <xf numFmtId="0" fontId="30" fillId="0" borderId="0" xfId="52" applyFont="1" applyBorder="1" applyAlignment="1">
      <alignment horizontal="center" vertical="center" wrapText="1"/>
      <protection/>
    </xf>
    <xf numFmtId="0" fontId="31" fillId="20" borderId="10" xfId="52" applyFont="1" applyFill="1" applyBorder="1" applyAlignment="1">
      <alignment horizontal="center" vertical="center"/>
      <protection/>
    </xf>
    <xf numFmtId="0" fontId="37" fillId="0" borderId="0" xfId="53" applyFont="1" applyBorder="1" applyAlignment="1">
      <alignment horizontal="center"/>
      <protection/>
    </xf>
    <xf numFmtId="0" fontId="54" fillId="20" borderId="10" xfId="53" applyFont="1" applyFill="1" applyBorder="1" applyAlignment="1">
      <alignment horizontal="center" vertical="center"/>
      <protection/>
    </xf>
    <xf numFmtId="0" fontId="54" fillId="20" borderId="10" xfId="53" applyFont="1" applyFill="1" applyBorder="1" applyAlignment="1">
      <alignment horizontal="center" vertical="center" wrapText="1"/>
      <protection/>
    </xf>
    <xf numFmtId="0" fontId="55" fillId="0" borderId="10" xfId="53" applyFont="1" applyBorder="1" applyAlignment="1">
      <alignment horizontal="center"/>
      <protection/>
    </xf>
    <xf numFmtId="2" fontId="54" fillId="0" borderId="10" xfId="53" applyNumberFormat="1" applyFont="1" applyBorder="1" applyAlignment="1">
      <alignment horizontal="center"/>
      <protection/>
    </xf>
    <xf numFmtId="0" fontId="53" fillId="0" borderId="0" xfId="53" applyFont="1" applyBorder="1" applyAlignment="1">
      <alignment horizontal="left"/>
      <protection/>
    </xf>
    <xf numFmtId="0" fontId="54" fillId="0" borderId="27" xfId="53" applyFont="1" applyBorder="1" applyAlignment="1">
      <alignment horizontal="center"/>
      <protection/>
    </xf>
    <xf numFmtId="0" fontId="50" fillId="0" borderId="18" xfId="53" applyFont="1" applyBorder="1" applyAlignment="1">
      <alignment horizontal="center" vertical="center"/>
      <protection/>
    </xf>
    <xf numFmtId="0" fontId="36" fillId="0" borderId="18" xfId="53" applyFont="1" applyBorder="1" applyAlignment="1">
      <alignment horizontal="center" wrapText="1"/>
      <protection/>
    </xf>
    <xf numFmtId="0" fontId="54" fillId="0" borderId="18" xfId="53" applyFont="1" applyBorder="1" applyAlignment="1">
      <alignment horizontal="center"/>
      <protection/>
    </xf>
    <xf numFmtId="0" fontId="57" fillId="0" borderId="51" xfId="53" applyFont="1" applyBorder="1" applyAlignment="1">
      <alignment horizontal="center"/>
      <protection/>
    </xf>
    <xf numFmtId="0" fontId="57" fillId="0" borderId="52" xfId="53" applyFont="1" applyBorder="1" applyAlignment="1">
      <alignment horizont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zal_Szczecin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Walutowy 3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zet\2009\UCHWA&#321;Y%202009\marzec%2023_03\przesuniecia_24_03[1]!!!!!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udzet\2009\UCHWA&#321;Y%202009\listopad%202009\budzet\2009\UCHWA&#321;Y%202009\wrzesie&#324;%202009\zmiana%20budzetu\przesuniecia_wrzesi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zesiek\AppData\Local\Microsoft\Windows\Temporary%20Internet%20Files\Content.IE5\W89EX2HR\UCHWA&#321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!!!!.xls]!!!!!.xls]!!!!!.xls]!!!!!.xls]!!!!!.xls]!!!!!.xls]!!!!!.xls]!!!!!.xls]!!!!!.xls]!!!!!.xls]!!!!!.xls]!!!!!.xls]!!!!!.xls]!!!!!.xls]!!!!!.xls]!!!!!.xls]!!!!!.xls]!!!!!.xls]!!!!!.xls]!!!!!.xls]!!!!!.xls]!!!!!.xls]1 doch"/>
      <sheetName val="!!!!!.xls]!!!!!.xls]!!!!!.xls]!!!!!.xls]!!!!!.xls]!!!!!.xls]!!!!!.xls]!!!!!.xls]!!!!!.xls]!!!!!.xls]!!!!!.xls]!!!!!.xls]!!!!!.xls]!!!!!.xls]!!!!!.xls]!!!!!.xls]!!!!!.xls]!!!!!.xls]!!!!!.xls]!!!!!.xls]!!!!!.xls]!!!!!.xls]2 wyd"/>
      <sheetName val="!!!!!.xls]!!!!!.xls]!!!!!.xls]!!!!!.xls]!!!!!.xls]!!!!!.xls]!!!!!.xls]!!!!!.xls]!!!!!.xls]!!!!!.xls]!!!!!.xls]!!!!!.xls]!!!!!.xls]!!!!!.xls]!!!!!.xls]!!!!!.xls]!!!!!.xls]!!!!!.xls]!!!!!.xls]!!!!!.xls]!!!!!.xls]!!!!!.xls]3 przes"/>
      <sheetName val="!!!!!.xls]!!!!!.xls]!!!!!.xls]!!!!!.xls]!!!!!.xls]!!!!!.xls]!!!!!.xls]!!!!!.xls]!!!!!.xls]!!!!!.xls]!!!!!.xls]!!!!!.xls]!!!!!.xls]!!!!!.xls]!!!!!.xls]!!!!!.xls]!!!!!.xls]!!!!!.xls]!!!!!.xls]!!!!!.xls]!!!!!.xls]!!!!!.xls]4"/>
      <sheetName val="!!!!!.xls]!!!!!.xls]!!!!!.xls]!!!!!.xls]!!!!!.xls]!!!!!.xls]!!!!!.xls]!!!!!.xls]!!!!!.xls]!!!!!.xls]!!!!!.xls]!!!!!.xls]!!!!!.xls]!!!!!.xls]!!!!!.xls]!!!!!.xls]!!!!!.xls]!!!!!.xls]!!!!!.xls]!!!!!.xls]!!!!!.xls]!!!!!.xls]5"/>
      <sheetName val="!!!!!.xls]!!!!!.xls]!!!!!.xls]!!!!!.xls]!!!!!.xls]!!!!!.xls]!!!!!.xls]!!!!!.xls]!!!!!.xls]!!!!!.xls]!!!!!.xls]!!!!!.xls]!!!!!.xls]!!!!!.xls]!!!!!.xls]!!!!!.xls]!!!!!.xls]!!!!!.xls]!!!!!.xls]!!!!!.xls]!!!!!.xls]!!!!!.xls]6 "/>
      <sheetName val="!!!!!.xls]!!!!!.xls]!!!!!.xls]!!!!!.xls]!!!!!.xls]!!!!!.xls]!!!!!.xls]!!!!!.xls]!!!!!.xls]!!!!!.xls]!!!!!.xls]!!!!!.xls]!!!!!.xls]!!!!!.xls]!!!!!.xls]!!!!!.xls]!!!!!.xls]!!!!!.xls]!!!!!.xls]!!!!!.xls]!!!!!.xls]!!!!!.xls]7 prognoz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 przeniesienia"/>
      <sheetName val="inwestycje"/>
      <sheetName val="5"/>
      <sheetName val="8 prognoz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  <sheetName val="4"/>
      <sheetName val="Arkusz1"/>
      <sheetName val="6 strukturalne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6">
      <selection activeCell="A23" sqref="A23"/>
    </sheetView>
  </sheetViews>
  <sheetFormatPr defaultColWidth="11.375" defaultRowHeight="12.75"/>
  <cols>
    <col min="1" max="1" width="20.375" style="0" customWidth="1"/>
    <col min="2" max="2" width="9.375" style="0" customWidth="1"/>
    <col min="3" max="3" width="8.875" style="0" customWidth="1"/>
    <col min="4" max="4" width="9.875" style="0" customWidth="1"/>
    <col min="5" max="5" width="13.375" style="0" customWidth="1"/>
    <col min="6" max="6" width="11.75390625" style="0" customWidth="1"/>
    <col min="7" max="7" width="11.125" style="0" customWidth="1"/>
    <col min="8" max="8" width="13.375" style="0" customWidth="1"/>
    <col min="9" max="9" width="26.00390625" style="0" customWidth="1"/>
  </cols>
  <sheetData>
    <row r="1" spans="1:9" ht="15.75">
      <c r="A1" s="1"/>
      <c r="B1" s="2" t="s">
        <v>295</v>
      </c>
      <c r="C1" s="3"/>
      <c r="D1" s="3"/>
      <c r="E1" s="3"/>
      <c r="F1" s="3"/>
      <c r="G1" s="1"/>
      <c r="H1" s="4"/>
      <c r="I1" s="1" t="s">
        <v>0</v>
      </c>
    </row>
    <row r="2" spans="1:9" ht="15.75">
      <c r="A2" s="1"/>
      <c r="B2" s="2"/>
      <c r="C2" s="1"/>
      <c r="D2" s="1"/>
      <c r="E2" s="1"/>
      <c r="F2" s="1"/>
      <c r="G2" s="1"/>
      <c r="H2" s="4"/>
      <c r="I2" s="1" t="s">
        <v>297</v>
      </c>
    </row>
    <row r="3" spans="1:9" ht="15.75">
      <c r="A3" s="1"/>
      <c r="B3" s="2"/>
      <c r="C3" s="1"/>
      <c r="D3" s="1"/>
      <c r="E3" s="1"/>
      <c r="F3" s="1"/>
      <c r="G3" s="1"/>
      <c r="H3" s="4"/>
      <c r="I3" s="1" t="s">
        <v>298</v>
      </c>
    </row>
    <row r="4" spans="1:9" ht="15.75">
      <c r="A4" s="1"/>
      <c r="B4" s="2"/>
      <c r="C4" s="1"/>
      <c r="D4" s="1"/>
      <c r="E4" s="1"/>
      <c r="F4" s="1"/>
      <c r="G4" s="1"/>
      <c r="H4" s="4"/>
      <c r="I4" s="1"/>
    </row>
    <row r="5" spans="1:9" ht="15.75">
      <c r="A5" s="1"/>
      <c r="B5" s="2"/>
      <c r="C5" s="1"/>
      <c r="D5" s="1"/>
      <c r="E5" s="1"/>
      <c r="F5" s="1"/>
      <c r="G5" s="1"/>
      <c r="H5" s="4"/>
      <c r="I5" s="1"/>
    </row>
    <row r="6" spans="1:9" ht="25.5">
      <c r="A6" s="5" t="s">
        <v>1</v>
      </c>
      <c r="B6" s="5" t="s">
        <v>2</v>
      </c>
      <c r="C6" s="6" t="s">
        <v>3</v>
      </c>
      <c r="D6" s="6" t="s">
        <v>4</v>
      </c>
      <c r="E6" s="5" t="s">
        <v>5</v>
      </c>
      <c r="F6" s="6" t="s">
        <v>6</v>
      </c>
      <c r="G6" s="6" t="s">
        <v>7</v>
      </c>
      <c r="H6" s="5" t="s">
        <v>8</v>
      </c>
      <c r="I6" s="6" t="s">
        <v>9</v>
      </c>
    </row>
    <row r="7" spans="1:9" ht="75" customHeight="1">
      <c r="A7" s="5" t="s">
        <v>10</v>
      </c>
      <c r="B7" s="7">
        <v>758</v>
      </c>
      <c r="C7" s="8">
        <v>75801</v>
      </c>
      <c r="D7" s="8">
        <v>2920</v>
      </c>
      <c r="E7" s="197">
        <v>7982815</v>
      </c>
      <c r="F7" s="198">
        <v>179107</v>
      </c>
      <c r="G7" s="199">
        <v>0</v>
      </c>
      <c r="H7" s="197">
        <f aca="true" t="shared" si="0" ref="H7:H20">E7-F7+G7</f>
        <v>7803708</v>
      </c>
      <c r="I7" s="12" t="s">
        <v>11</v>
      </c>
    </row>
    <row r="8" spans="1:9" ht="138" customHeight="1">
      <c r="A8" s="192" t="s">
        <v>294</v>
      </c>
      <c r="B8" s="193">
        <v>801</v>
      </c>
      <c r="C8" s="194">
        <v>80101</v>
      </c>
      <c r="D8" s="8">
        <v>2030</v>
      </c>
      <c r="E8" s="200">
        <v>0</v>
      </c>
      <c r="F8" s="201">
        <v>0</v>
      </c>
      <c r="G8" s="199">
        <v>35961</v>
      </c>
      <c r="H8" s="200">
        <f t="shared" si="0"/>
        <v>35961</v>
      </c>
      <c r="I8" s="12" t="s">
        <v>13</v>
      </c>
    </row>
    <row r="9" spans="1:9" ht="87.75" customHeight="1">
      <c r="A9" s="13" t="s">
        <v>14</v>
      </c>
      <c r="B9" s="7">
        <v>801</v>
      </c>
      <c r="C9" s="8">
        <v>80110</v>
      </c>
      <c r="D9" s="8">
        <v>2700</v>
      </c>
      <c r="E9" s="200">
        <v>13103</v>
      </c>
      <c r="F9" s="201">
        <v>0</v>
      </c>
      <c r="G9" s="199">
        <v>18449.96</v>
      </c>
      <c r="H9" s="200">
        <f t="shared" si="0"/>
        <v>31552.96</v>
      </c>
      <c r="I9" s="12" t="s">
        <v>15</v>
      </c>
    </row>
    <row r="10" spans="1:9" ht="87.75" customHeight="1">
      <c r="A10" s="13" t="s">
        <v>16</v>
      </c>
      <c r="B10" s="7">
        <v>801</v>
      </c>
      <c r="C10" s="8">
        <v>80195</v>
      </c>
      <c r="D10" s="8">
        <v>2030</v>
      </c>
      <c r="E10" s="200">
        <v>0</v>
      </c>
      <c r="F10" s="201">
        <v>0</v>
      </c>
      <c r="G10" s="199">
        <v>21010</v>
      </c>
      <c r="H10" s="200">
        <f t="shared" si="0"/>
        <v>21010</v>
      </c>
      <c r="I10" s="12" t="s">
        <v>17</v>
      </c>
    </row>
    <row r="11" spans="1:9" ht="84.75" customHeight="1">
      <c r="A11" s="13" t="s">
        <v>18</v>
      </c>
      <c r="B11" s="7">
        <v>852</v>
      </c>
      <c r="C11" s="8">
        <v>85212</v>
      </c>
      <c r="D11" s="8">
        <v>2010</v>
      </c>
      <c r="E11" s="197">
        <v>3810000</v>
      </c>
      <c r="F11" s="198">
        <v>277000</v>
      </c>
      <c r="G11" s="199">
        <v>0</v>
      </c>
      <c r="H11" s="197">
        <f t="shared" si="0"/>
        <v>3533000</v>
      </c>
      <c r="I11" s="12" t="s">
        <v>19</v>
      </c>
    </row>
    <row r="12" spans="1:9" ht="76.5" customHeight="1">
      <c r="A12" s="13" t="s">
        <v>20</v>
      </c>
      <c r="B12" s="7">
        <v>852</v>
      </c>
      <c r="C12" s="8">
        <v>85214</v>
      </c>
      <c r="D12" s="8">
        <v>2010</v>
      </c>
      <c r="E12" s="197">
        <v>122100</v>
      </c>
      <c r="F12" s="199">
        <v>0</v>
      </c>
      <c r="G12" s="199">
        <v>2987</v>
      </c>
      <c r="H12" s="197">
        <f t="shared" si="0"/>
        <v>125087</v>
      </c>
      <c r="I12" s="12" t="s">
        <v>21</v>
      </c>
    </row>
    <row r="13" spans="1:9" ht="90" customHeight="1">
      <c r="A13" s="13" t="s">
        <v>22</v>
      </c>
      <c r="B13" s="7">
        <v>852</v>
      </c>
      <c r="C13" s="8">
        <v>85214</v>
      </c>
      <c r="D13" s="8">
        <v>2030</v>
      </c>
      <c r="E13" s="197">
        <v>309400</v>
      </c>
      <c r="F13" s="199">
        <v>0</v>
      </c>
      <c r="G13" s="199">
        <v>12000</v>
      </c>
      <c r="H13" s="197">
        <f t="shared" si="0"/>
        <v>321400</v>
      </c>
      <c r="I13" s="12" t="s">
        <v>21</v>
      </c>
    </row>
    <row r="14" spans="1:9" ht="101.25" customHeight="1">
      <c r="A14" s="13" t="s">
        <v>23</v>
      </c>
      <c r="B14" s="7">
        <v>852</v>
      </c>
      <c r="C14" s="8">
        <v>85219</v>
      </c>
      <c r="D14" s="8">
        <v>2030</v>
      </c>
      <c r="E14" s="197">
        <v>233400</v>
      </c>
      <c r="F14" s="199">
        <v>0</v>
      </c>
      <c r="G14" s="198">
        <v>8000</v>
      </c>
      <c r="H14" s="197">
        <f t="shared" si="0"/>
        <v>241400</v>
      </c>
      <c r="I14" s="12" t="s">
        <v>24</v>
      </c>
    </row>
    <row r="15" spans="1:9" ht="45.75" customHeight="1">
      <c r="A15" s="13" t="s">
        <v>25</v>
      </c>
      <c r="B15" s="7">
        <v>852</v>
      </c>
      <c r="C15" s="8">
        <v>85219</v>
      </c>
      <c r="D15" s="8">
        <v>2008</v>
      </c>
      <c r="E15" s="197">
        <v>186465</v>
      </c>
      <c r="F15" s="199">
        <v>0</v>
      </c>
      <c r="G15" s="199">
        <v>0.35</v>
      </c>
      <c r="H15" s="197">
        <f t="shared" si="0"/>
        <v>186465.35</v>
      </c>
      <c r="I15" s="243" t="s">
        <v>26</v>
      </c>
    </row>
    <row r="16" spans="1:9" ht="45.75" customHeight="1">
      <c r="A16" s="13" t="s">
        <v>25</v>
      </c>
      <c r="B16" s="7">
        <v>852</v>
      </c>
      <c r="C16" s="8">
        <v>85219</v>
      </c>
      <c r="D16" s="8">
        <v>2009</v>
      </c>
      <c r="E16" s="197">
        <v>9872</v>
      </c>
      <c r="F16" s="199">
        <v>0.3</v>
      </c>
      <c r="G16" s="199">
        <v>0</v>
      </c>
      <c r="H16" s="197">
        <f t="shared" si="0"/>
        <v>9871.7</v>
      </c>
      <c r="I16" s="243"/>
    </row>
    <row r="17" spans="1:9" ht="137.25" customHeight="1">
      <c r="A17" s="13" t="s">
        <v>27</v>
      </c>
      <c r="B17" s="7">
        <v>852</v>
      </c>
      <c r="C17" s="8">
        <v>85295</v>
      </c>
      <c r="D17" s="8">
        <v>2030</v>
      </c>
      <c r="E17" s="200">
        <v>310192</v>
      </c>
      <c r="F17" s="199">
        <v>0</v>
      </c>
      <c r="G17" s="199">
        <v>117808</v>
      </c>
      <c r="H17" s="200">
        <f t="shared" si="0"/>
        <v>428000</v>
      </c>
      <c r="I17" s="16" t="s">
        <v>28</v>
      </c>
    </row>
    <row r="18" spans="1:9" ht="100.5" customHeight="1">
      <c r="A18" s="13" t="s">
        <v>292</v>
      </c>
      <c r="B18" s="7">
        <v>700</v>
      </c>
      <c r="C18" s="8">
        <v>70005</v>
      </c>
      <c r="D18" s="196" t="s">
        <v>291</v>
      </c>
      <c r="E18" s="200">
        <v>60000</v>
      </c>
      <c r="F18" s="199">
        <v>0</v>
      </c>
      <c r="G18" s="199">
        <v>1200</v>
      </c>
      <c r="H18" s="200">
        <f t="shared" si="0"/>
        <v>61200</v>
      </c>
      <c r="I18" s="18" t="s">
        <v>293</v>
      </c>
    </row>
    <row r="19" spans="1:9" ht="93" customHeight="1">
      <c r="A19" s="13" t="s">
        <v>29</v>
      </c>
      <c r="B19" s="7">
        <v>854</v>
      </c>
      <c r="C19" s="8">
        <v>85415</v>
      </c>
      <c r="D19" s="8">
        <v>2030</v>
      </c>
      <c r="E19" s="200">
        <v>266877</v>
      </c>
      <c r="F19" s="199">
        <v>0</v>
      </c>
      <c r="G19" s="199">
        <v>180942</v>
      </c>
      <c r="H19" s="200">
        <f t="shared" si="0"/>
        <v>447819</v>
      </c>
      <c r="I19" s="16" t="s">
        <v>30</v>
      </c>
    </row>
    <row r="20" spans="1:9" ht="12.75">
      <c r="A20" s="17"/>
      <c r="B20" s="18"/>
      <c r="C20" s="19"/>
      <c r="D20" s="19"/>
      <c r="E20" s="20">
        <v>27325247.55</v>
      </c>
      <c r="F20" s="21">
        <f>SUM(F7:F19)</f>
        <v>456107.3</v>
      </c>
      <c r="G20" s="20">
        <f>SUM(G7:G19)</f>
        <v>398358.31</v>
      </c>
      <c r="H20" s="22">
        <f t="shared" si="0"/>
        <v>27267498.56</v>
      </c>
      <c r="I20" s="23"/>
    </row>
    <row r="21" ht="30.75" customHeight="1"/>
    <row r="22" spans="1:2" ht="13.5">
      <c r="A22" s="24" t="s">
        <v>307</v>
      </c>
      <c r="B22" s="24"/>
    </row>
    <row r="23" spans="4:9" ht="33.75" customHeight="1">
      <c r="D23" s="25"/>
      <c r="E23" s="25"/>
      <c r="F23" s="25"/>
      <c r="G23" s="25"/>
      <c r="H23" s="25"/>
      <c r="I23" s="25"/>
    </row>
    <row r="24" spans="1:9" ht="12.75">
      <c r="A24" s="25"/>
      <c r="B24" s="25"/>
      <c r="C24" s="25"/>
      <c r="D24" s="25"/>
      <c r="E24" s="25"/>
      <c r="F24" s="25"/>
      <c r="G24" s="25"/>
      <c r="H24" s="25"/>
      <c r="I24" s="25"/>
    </row>
    <row r="27" ht="12.75">
      <c r="F27" s="195"/>
    </row>
  </sheetData>
  <sheetProtection/>
  <mergeCells count="1">
    <mergeCell ref="I15:I16"/>
  </mergeCells>
  <printOptions horizontalCentered="1"/>
  <pageMargins left="0.23611111111111113" right="0.03958333333333333" top="0.7875" bottom="0.78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6">
      <selection activeCell="A21" sqref="A21"/>
    </sheetView>
  </sheetViews>
  <sheetFormatPr defaultColWidth="11.375" defaultRowHeight="12.75"/>
  <cols>
    <col min="1" max="1" width="19.75390625" style="0" customWidth="1"/>
    <col min="2" max="2" width="10.625" style="0" customWidth="1"/>
    <col min="3" max="3" width="11.625" style="0" customWidth="1"/>
    <col min="4" max="4" width="11.375" style="0" customWidth="1"/>
    <col min="5" max="5" width="13.125" style="0" customWidth="1"/>
    <col min="6" max="6" width="12.00390625" style="0" customWidth="1"/>
    <col min="7" max="7" width="11.375" style="0" customWidth="1"/>
    <col min="8" max="8" width="12.875" style="0" customWidth="1"/>
    <col min="9" max="9" width="28.00390625" style="0" customWidth="1"/>
  </cols>
  <sheetData>
    <row r="1" spans="1:9" ht="15.75">
      <c r="A1" s="1"/>
      <c r="B1" s="2" t="s">
        <v>31</v>
      </c>
      <c r="C1" s="3"/>
      <c r="D1" s="3"/>
      <c r="E1" s="3"/>
      <c r="F1" s="3"/>
      <c r="G1" s="1"/>
      <c r="H1" s="4"/>
      <c r="I1" s="1" t="s">
        <v>32</v>
      </c>
    </row>
    <row r="2" spans="1:9" ht="15.75">
      <c r="A2" s="1"/>
      <c r="B2" s="2"/>
      <c r="C2" s="1"/>
      <c r="D2" s="1"/>
      <c r="E2" s="1"/>
      <c r="F2" s="1"/>
      <c r="G2" s="1"/>
      <c r="H2" s="4"/>
      <c r="I2" s="1" t="s">
        <v>299</v>
      </c>
    </row>
    <row r="3" spans="1:9" ht="15.75">
      <c r="A3" s="1"/>
      <c r="B3" s="2"/>
      <c r="C3" s="1"/>
      <c r="D3" s="1"/>
      <c r="E3" s="1"/>
      <c r="F3" s="1"/>
      <c r="G3" s="1"/>
      <c r="H3" s="4"/>
      <c r="I3" s="1" t="s">
        <v>298</v>
      </c>
    </row>
    <row r="4" spans="1:9" ht="15.75">
      <c r="A4" s="1"/>
      <c r="B4" s="2"/>
      <c r="C4" s="1"/>
      <c r="D4" s="1"/>
      <c r="E4" s="1"/>
      <c r="F4" s="1"/>
      <c r="G4" s="1"/>
      <c r="H4" s="4"/>
      <c r="I4" s="1"/>
    </row>
    <row r="5" spans="1:9" ht="25.5">
      <c r="A5" s="5" t="s">
        <v>1</v>
      </c>
      <c r="B5" s="5" t="s">
        <v>2</v>
      </c>
      <c r="C5" s="6" t="s">
        <v>3</v>
      </c>
      <c r="D5" s="6" t="s">
        <v>4</v>
      </c>
      <c r="E5" s="5" t="s">
        <v>5</v>
      </c>
      <c r="F5" s="6" t="s">
        <v>6</v>
      </c>
      <c r="G5" s="6" t="s">
        <v>7</v>
      </c>
      <c r="H5" s="5" t="s">
        <v>8</v>
      </c>
      <c r="I5" s="6" t="s">
        <v>9</v>
      </c>
    </row>
    <row r="6" spans="1:9" ht="45" customHeight="1">
      <c r="A6" s="5" t="s">
        <v>33</v>
      </c>
      <c r="B6" s="7">
        <v>600</v>
      </c>
      <c r="C6" s="8">
        <v>60016</v>
      </c>
      <c r="D6" s="8">
        <v>6050</v>
      </c>
      <c r="E6" s="26">
        <v>3015537</v>
      </c>
      <c r="F6" s="11">
        <v>44107</v>
      </c>
      <c r="G6" s="27">
        <v>0</v>
      </c>
      <c r="H6" s="26">
        <f aca="true" t="shared" si="0" ref="H6:H18">E6-F6+G6</f>
        <v>2971430</v>
      </c>
      <c r="I6" s="28" t="s">
        <v>34</v>
      </c>
    </row>
    <row r="7" spans="1:9" ht="45" customHeight="1">
      <c r="A7" s="245" t="s">
        <v>12</v>
      </c>
      <c r="B7" s="247">
        <v>801</v>
      </c>
      <c r="C7" s="249">
        <v>80101</v>
      </c>
      <c r="D7" s="8">
        <v>4210</v>
      </c>
      <c r="E7" s="26">
        <v>181000</v>
      </c>
      <c r="F7" s="11"/>
      <c r="G7" s="27">
        <v>1200</v>
      </c>
      <c r="H7" s="26">
        <f t="shared" si="0"/>
        <v>182200</v>
      </c>
      <c r="I7" s="28" t="s">
        <v>290</v>
      </c>
    </row>
    <row r="8" spans="1:9" ht="157.5">
      <c r="A8" s="246"/>
      <c r="B8" s="248"/>
      <c r="C8" s="250"/>
      <c r="D8" s="8">
        <v>4240</v>
      </c>
      <c r="E8" s="14">
        <v>8000</v>
      </c>
      <c r="F8" s="15">
        <v>0</v>
      </c>
      <c r="G8" s="11">
        <v>35961</v>
      </c>
      <c r="H8" s="14">
        <f t="shared" si="0"/>
        <v>43961</v>
      </c>
      <c r="I8" s="12" t="s">
        <v>35</v>
      </c>
    </row>
    <row r="9" spans="1:9" ht="69" customHeight="1">
      <c r="A9" s="13" t="s">
        <v>14</v>
      </c>
      <c r="B9" s="7">
        <v>801</v>
      </c>
      <c r="C9" s="8">
        <v>80110</v>
      </c>
      <c r="D9" s="8">
        <v>4170</v>
      </c>
      <c r="E9" s="14">
        <v>0</v>
      </c>
      <c r="F9" s="15">
        <v>0</v>
      </c>
      <c r="G9" s="11">
        <v>18449.96</v>
      </c>
      <c r="H9" s="14">
        <f t="shared" si="0"/>
        <v>18449.96</v>
      </c>
      <c r="I9" s="12" t="s">
        <v>15</v>
      </c>
    </row>
    <row r="10" spans="1:9" ht="65.25" customHeight="1">
      <c r="A10" s="13" t="s">
        <v>16</v>
      </c>
      <c r="B10" s="7">
        <v>801</v>
      </c>
      <c r="C10" s="8">
        <v>80195</v>
      </c>
      <c r="D10" s="8">
        <v>4300</v>
      </c>
      <c r="E10" s="14">
        <v>0</v>
      </c>
      <c r="F10" s="15">
        <v>0</v>
      </c>
      <c r="G10" s="11">
        <v>21010</v>
      </c>
      <c r="H10" s="14">
        <f t="shared" si="0"/>
        <v>21010</v>
      </c>
      <c r="I10" s="12" t="s">
        <v>17</v>
      </c>
    </row>
    <row r="11" spans="1:9" ht="96">
      <c r="A11" s="13" t="s">
        <v>18</v>
      </c>
      <c r="B11" s="7">
        <v>852</v>
      </c>
      <c r="C11" s="8">
        <v>85212</v>
      </c>
      <c r="D11" s="8">
        <v>3110</v>
      </c>
      <c r="E11" s="9">
        <v>3650100</v>
      </c>
      <c r="F11" s="10">
        <v>277000</v>
      </c>
      <c r="G11" s="11">
        <v>0</v>
      </c>
      <c r="H11" s="9">
        <f t="shared" si="0"/>
        <v>3373100</v>
      </c>
      <c r="I11" s="12" t="s">
        <v>36</v>
      </c>
    </row>
    <row r="12" spans="1:9" ht="77.25" customHeight="1">
      <c r="A12" s="13" t="s">
        <v>20</v>
      </c>
      <c r="B12" s="7">
        <v>852</v>
      </c>
      <c r="C12" s="8">
        <v>85214</v>
      </c>
      <c r="D12" s="8">
        <v>3110</v>
      </c>
      <c r="E12" s="9">
        <v>558466.05</v>
      </c>
      <c r="F12" s="11">
        <v>0</v>
      </c>
      <c r="G12" s="11">
        <v>14987</v>
      </c>
      <c r="H12" s="9">
        <f t="shared" si="0"/>
        <v>573453.05</v>
      </c>
      <c r="I12" s="12" t="s">
        <v>37</v>
      </c>
    </row>
    <row r="13" spans="1:9" ht="112.5">
      <c r="A13" s="13" t="s">
        <v>23</v>
      </c>
      <c r="B13" s="7">
        <v>852</v>
      </c>
      <c r="C13" s="8">
        <v>85219</v>
      </c>
      <c r="D13" s="8">
        <v>4010</v>
      </c>
      <c r="E13" s="9">
        <v>356273</v>
      </c>
      <c r="F13" s="11">
        <v>0</v>
      </c>
      <c r="G13" s="10">
        <v>8000</v>
      </c>
      <c r="H13" s="9">
        <f t="shared" si="0"/>
        <v>364273</v>
      </c>
      <c r="I13" s="12" t="s">
        <v>38</v>
      </c>
    </row>
    <row r="14" spans="1:9" ht="35.25" customHeight="1">
      <c r="A14" s="244" t="s">
        <v>25</v>
      </c>
      <c r="B14" s="7">
        <v>852</v>
      </c>
      <c r="C14" s="8">
        <v>85219</v>
      </c>
      <c r="D14" s="8">
        <v>4308</v>
      </c>
      <c r="E14" s="9">
        <v>67300</v>
      </c>
      <c r="F14" s="11">
        <v>0</v>
      </c>
      <c r="G14" s="11">
        <v>0.35</v>
      </c>
      <c r="H14" s="9">
        <f t="shared" si="0"/>
        <v>67300.35</v>
      </c>
      <c r="I14" s="243" t="s">
        <v>26</v>
      </c>
    </row>
    <row r="15" spans="1:9" ht="37.5" customHeight="1">
      <c r="A15" s="244"/>
      <c r="B15" s="7">
        <v>852</v>
      </c>
      <c r="C15" s="8">
        <v>85219</v>
      </c>
      <c r="D15" s="8">
        <v>4309</v>
      </c>
      <c r="E15" s="9">
        <v>3205</v>
      </c>
      <c r="F15" s="11">
        <v>0.3</v>
      </c>
      <c r="G15" s="11">
        <v>0</v>
      </c>
      <c r="H15" s="9">
        <f t="shared" si="0"/>
        <v>3204.7</v>
      </c>
      <c r="I15" s="243"/>
    </row>
    <row r="16" spans="1:9" ht="78.75">
      <c r="A16" s="13" t="s">
        <v>27</v>
      </c>
      <c r="B16" s="7">
        <v>852</v>
      </c>
      <c r="C16" s="8">
        <v>85295</v>
      </c>
      <c r="D16" s="8">
        <v>3110</v>
      </c>
      <c r="E16" s="14">
        <v>428192</v>
      </c>
      <c r="F16" s="11">
        <v>0</v>
      </c>
      <c r="G16" s="11">
        <v>117808</v>
      </c>
      <c r="H16" s="14">
        <f t="shared" si="0"/>
        <v>546000</v>
      </c>
      <c r="I16" s="16" t="s">
        <v>39</v>
      </c>
    </row>
    <row r="17" spans="1:9" ht="101.25">
      <c r="A17" s="13" t="s">
        <v>29</v>
      </c>
      <c r="B17" s="7">
        <v>854</v>
      </c>
      <c r="C17" s="8">
        <v>85415</v>
      </c>
      <c r="D17" s="8">
        <v>3240</v>
      </c>
      <c r="E17" s="14">
        <v>270049</v>
      </c>
      <c r="F17" s="11">
        <v>0</v>
      </c>
      <c r="G17" s="11">
        <v>180942</v>
      </c>
      <c r="H17" s="14">
        <f t="shared" si="0"/>
        <v>450991</v>
      </c>
      <c r="I17" s="16" t="s">
        <v>40</v>
      </c>
    </row>
    <row r="18" spans="1:9" ht="12.75">
      <c r="A18" s="17"/>
      <c r="B18" s="18"/>
      <c r="C18" s="19"/>
      <c r="D18" s="19"/>
      <c r="E18" s="20">
        <v>37698614.55</v>
      </c>
      <c r="F18" s="21">
        <f>SUM(F6:F17)</f>
        <v>321107.3</v>
      </c>
      <c r="G18" s="20">
        <f>SUM(G6:G17)</f>
        <v>398358.31</v>
      </c>
      <c r="H18" s="22">
        <f t="shared" si="0"/>
        <v>37775865.56</v>
      </c>
      <c r="I18" s="23"/>
    </row>
    <row r="21" ht="13.5">
      <c r="A21" s="29" t="s">
        <v>308</v>
      </c>
    </row>
  </sheetData>
  <sheetProtection/>
  <mergeCells count="5">
    <mergeCell ref="A14:A15"/>
    <mergeCell ref="I14:I15"/>
    <mergeCell ref="A7:A8"/>
    <mergeCell ref="B7:B8"/>
    <mergeCell ref="C7:C8"/>
  </mergeCells>
  <printOptions horizontalCentered="1"/>
  <pageMargins left="0.23611111111111113" right="0.03958333333333333" top="0.7875" bottom="0.78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4.75390625" style="43" customWidth="1"/>
    <col min="2" max="2" width="28.75390625" style="43" customWidth="1"/>
    <col min="3" max="3" width="6.00390625" style="43" customWidth="1"/>
    <col min="4" max="4" width="11.00390625" style="43" customWidth="1"/>
    <col min="5" max="5" width="10.625" style="43" customWidth="1"/>
    <col min="6" max="6" width="9.375" style="43" customWidth="1"/>
    <col min="7" max="7" width="10.25390625" style="43" customWidth="1"/>
    <col min="8" max="8" width="9.375" style="43" customWidth="1"/>
    <col min="9" max="9" width="11.75390625" style="43" customWidth="1"/>
    <col min="10" max="10" width="25.00390625" style="43" customWidth="1"/>
    <col min="11" max="11" width="9.125" style="43" customWidth="1"/>
    <col min="12" max="12" width="17.25390625" style="43" customWidth="1"/>
    <col min="13" max="16384" width="9.125" style="43" customWidth="1"/>
  </cols>
  <sheetData>
    <row r="1" spans="3:9" ht="40.5" customHeight="1">
      <c r="C1" s="259" t="s">
        <v>300</v>
      </c>
      <c r="D1" s="259"/>
      <c r="E1" s="259"/>
      <c r="F1" s="259"/>
      <c r="G1" s="259"/>
      <c r="H1" s="259"/>
      <c r="I1" s="259"/>
    </row>
    <row r="2" spans="1:4" ht="15" customHeight="1">
      <c r="A2" s="260" t="s">
        <v>288</v>
      </c>
      <c r="B2" s="260"/>
      <c r="C2" s="260"/>
      <c r="D2" s="260"/>
    </row>
    <row r="3" ht="15" customHeight="1">
      <c r="D3" s="191" t="s">
        <v>175</v>
      </c>
    </row>
    <row r="4" spans="1:10" ht="15" customHeight="1">
      <c r="A4" s="261" t="s">
        <v>93</v>
      </c>
      <c r="B4" s="261" t="s">
        <v>287</v>
      </c>
      <c r="C4" s="262" t="s">
        <v>286</v>
      </c>
      <c r="D4" s="262" t="s">
        <v>285</v>
      </c>
      <c r="E4" s="251" t="s">
        <v>284</v>
      </c>
      <c r="F4" s="251" t="s">
        <v>283</v>
      </c>
      <c r="G4" s="251" t="s">
        <v>282</v>
      </c>
      <c r="H4" s="251" t="s">
        <v>281</v>
      </c>
      <c r="I4" s="252" t="s">
        <v>280</v>
      </c>
      <c r="J4" s="254" t="s">
        <v>86</v>
      </c>
    </row>
    <row r="5" spans="1:10" ht="15.75" customHeight="1">
      <c r="A5" s="261"/>
      <c r="B5" s="261"/>
      <c r="C5" s="261"/>
      <c r="D5" s="262"/>
      <c r="E5" s="251"/>
      <c r="F5" s="251"/>
      <c r="G5" s="251"/>
      <c r="H5" s="251"/>
      <c r="I5" s="252"/>
      <c r="J5" s="255"/>
    </row>
    <row r="6" spans="1:10" s="190" customFormat="1" ht="9.75" customHeight="1">
      <c r="A6" s="261"/>
      <c r="B6" s="261"/>
      <c r="C6" s="261"/>
      <c r="D6" s="262"/>
      <c r="E6" s="251"/>
      <c r="F6" s="251"/>
      <c r="G6" s="251"/>
      <c r="H6" s="251"/>
      <c r="I6" s="252"/>
      <c r="J6" s="255"/>
    </row>
    <row r="7" spans="1:10" s="189" customFormat="1" ht="13.5" customHeight="1">
      <c r="A7" s="233">
        <v>1</v>
      </c>
      <c r="B7" s="233">
        <v>2</v>
      </c>
      <c r="C7" s="233">
        <v>3</v>
      </c>
      <c r="D7" s="234">
        <v>4</v>
      </c>
      <c r="E7" s="235">
        <v>5</v>
      </c>
      <c r="F7" s="235">
        <v>6</v>
      </c>
      <c r="G7" s="235">
        <v>7</v>
      </c>
      <c r="H7" s="235">
        <v>8</v>
      </c>
      <c r="I7" s="235">
        <v>9</v>
      </c>
      <c r="J7" s="235">
        <v>10</v>
      </c>
    </row>
    <row r="8" spans="1:10" ht="15.75" customHeight="1">
      <c r="A8" s="160" t="s">
        <v>258</v>
      </c>
      <c r="B8" s="230" t="s">
        <v>279</v>
      </c>
      <c r="C8" s="160"/>
      <c r="D8" s="176">
        <v>26130000</v>
      </c>
      <c r="E8" s="170">
        <v>436882.55</v>
      </c>
      <c r="F8" s="231"/>
      <c r="G8" s="231"/>
      <c r="H8" s="232"/>
      <c r="I8" s="236">
        <v>27267498.56</v>
      </c>
      <c r="J8" s="242"/>
    </row>
    <row r="9" spans="1:10" ht="14.25" customHeight="1">
      <c r="A9" s="39" t="s">
        <v>256</v>
      </c>
      <c r="B9" s="183" t="s">
        <v>278</v>
      </c>
      <c r="C9" s="39"/>
      <c r="D9" s="188">
        <v>34807500</v>
      </c>
      <c r="E9" s="187">
        <v>875282.55</v>
      </c>
      <c r="F9" s="186"/>
      <c r="G9" s="185"/>
      <c r="H9" s="184"/>
      <c r="I9" s="237">
        <v>37775865.56</v>
      </c>
      <c r="J9" s="242"/>
    </row>
    <row r="10" spans="1:10" ht="18.75" customHeight="1">
      <c r="A10" s="39" t="s">
        <v>253</v>
      </c>
      <c r="B10" s="183" t="s">
        <v>277</v>
      </c>
      <c r="C10" s="40"/>
      <c r="D10" s="163">
        <f>D8-D9</f>
        <v>-8677500</v>
      </c>
      <c r="E10" s="163">
        <f>E8-E9</f>
        <v>-438400.00000000006</v>
      </c>
      <c r="F10" s="182"/>
      <c r="G10" s="181"/>
      <c r="H10" s="175"/>
      <c r="I10" s="238">
        <f>I8-I9</f>
        <v>-10508367.000000004</v>
      </c>
      <c r="J10" s="242"/>
    </row>
    <row r="11" spans="1:10" ht="21.75" customHeight="1">
      <c r="A11" s="253" t="s">
        <v>276</v>
      </c>
      <c r="B11" s="253"/>
      <c r="C11" s="40"/>
      <c r="D11" s="169">
        <f>D12+D13+D14+D15+D16+D17+D18+D19</f>
        <v>9977500</v>
      </c>
      <c r="E11" s="169">
        <f>E12+E13+E14+E15+E16+E17+E18+E19</f>
        <v>438400</v>
      </c>
      <c r="F11" s="180">
        <f>F12+F13</f>
        <v>890967</v>
      </c>
      <c r="G11" s="180">
        <v>366500</v>
      </c>
      <c r="H11" s="179">
        <v>0</v>
      </c>
      <c r="I11" s="239">
        <f>I12+I13+I14+I15+I16+I17+I18+I19</f>
        <v>11673367</v>
      </c>
      <c r="J11" s="242"/>
    </row>
    <row r="12" spans="1:10" ht="18.75" customHeight="1">
      <c r="A12" s="39" t="s">
        <v>258</v>
      </c>
      <c r="B12" s="178" t="s">
        <v>275</v>
      </c>
      <c r="C12" s="39" t="s">
        <v>273</v>
      </c>
      <c r="D12" s="169">
        <v>6500000</v>
      </c>
      <c r="E12" s="177">
        <v>0</v>
      </c>
      <c r="F12" s="176">
        <v>764967</v>
      </c>
      <c r="G12" s="175"/>
      <c r="H12" s="174"/>
      <c r="I12" s="240">
        <f>D12+E12+F12</f>
        <v>7264967</v>
      </c>
      <c r="J12" s="242"/>
    </row>
    <row r="13" spans="1:10" ht="21.75" customHeight="1">
      <c r="A13" s="165" t="s">
        <v>256</v>
      </c>
      <c r="B13" s="40" t="s">
        <v>274</v>
      </c>
      <c r="C13" s="39" t="s">
        <v>273</v>
      </c>
      <c r="D13" s="168">
        <v>3177500</v>
      </c>
      <c r="E13" s="42">
        <v>188800</v>
      </c>
      <c r="F13" s="173">
        <v>126000</v>
      </c>
      <c r="G13" s="173">
        <v>111500</v>
      </c>
      <c r="H13" s="173"/>
      <c r="I13" s="162">
        <f>SUM(D13:G13)</f>
        <v>3603800</v>
      </c>
      <c r="J13" s="242"/>
    </row>
    <row r="14" spans="1:13" ht="25.5" customHeight="1">
      <c r="A14" s="39" t="s">
        <v>253</v>
      </c>
      <c r="B14" s="172" t="s">
        <v>272</v>
      </c>
      <c r="C14" s="39" t="s">
        <v>271</v>
      </c>
      <c r="D14" s="169"/>
      <c r="E14" s="40"/>
      <c r="F14" s="38"/>
      <c r="G14" s="38"/>
      <c r="H14" s="38"/>
      <c r="I14" s="177"/>
      <c r="J14" s="242"/>
      <c r="M14" s="171">
        <f>I8-I9+I11-I20</f>
        <v>-3.725290298461914E-09</v>
      </c>
    </row>
    <row r="15" spans="1:10" ht="15" customHeight="1">
      <c r="A15" s="165" t="s">
        <v>250</v>
      </c>
      <c r="B15" s="40" t="s">
        <v>270</v>
      </c>
      <c r="C15" s="39" t="s">
        <v>269</v>
      </c>
      <c r="D15" s="169"/>
      <c r="E15" s="40"/>
      <c r="F15" s="40"/>
      <c r="G15" s="40"/>
      <c r="H15" s="40"/>
      <c r="I15" s="177"/>
      <c r="J15" s="242"/>
    </row>
    <row r="16" spans="1:10" ht="16.5" customHeight="1">
      <c r="A16" s="39" t="s">
        <v>247</v>
      </c>
      <c r="B16" s="40" t="s">
        <v>268</v>
      </c>
      <c r="C16" s="39" t="s">
        <v>267</v>
      </c>
      <c r="D16" s="169"/>
      <c r="E16" s="40"/>
      <c r="F16" s="40"/>
      <c r="G16" s="40"/>
      <c r="H16" s="40"/>
      <c r="I16" s="177"/>
      <c r="J16" s="242"/>
    </row>
    <row r="17" spans="1:10" ht="15" customHeight="1">
      <c r="A17" s="165" t="s">
        <v>244</v>
      </c>
      <c r="B17" s="40" t="s">
        <v>266</v>
      </c>
      <c r="C17" s="39" t="s">
        <v>265</v>
      </c>
      <c r="D17" s="170"/>
      <c r="E17" s="40"/>
      <c r="F17" s="40"/>
      <c r="G17" s="40"/>
      <c r="H17" s="40"/>
      <c r="I17" s="177"/>
      <c r="J17" s="242"/>
    </row>
    <row r="18" spans="1:10" ht="15" customHeight="1">
      <c r="A18" s="39" t="s">
        <v>241</v>
      </c>
      <c r="B18" s="40" t="s">
        <v>264</v>
      </c>
      <c r="C18" s="39" t="s">
        <v>263</v>
      </c>
      <c r="D18" s="169"/>
      <c r="E18" s="40"/>
      <c r="F18" s="40"/>
      <c r="G18" s="40"/>
      <c r="H18" s="40"/>
      <c r="I18" s="177"/>
      <c r="J18" s="242"/>
    </row>
    <row r="19" spans="1:10" ht="18.75" customHeight="1">
      <c r="A19" s="39" t="s">
        <v>262</v>
      </c>
      <c r="B19" s="159" t="s">
        <v>261</v>
      </c>
      <c r="C19" s="39" t="s">
        <v>260</v>
      </c>
      <c r="D19" s="169">
        <v>300000</v>
      </c>
      <c r="E19" s="42">
        <v>249600</v>
      </c>
      <c r="F19" s="42"/>
      <c r="G19" s="42">
        <v>255000</v>
      </c>
      <c r="H19" s="42"/>
      <c r="I19" s="163">
        <f>SUM(D19:G19)</f>
        <v>804600</v>
      </c>
      <c r="J19" s="242"/>
    </row>
    <row r="20" spans="1:10" ht="16.5" customHeight="1">
      <c r="A20" s="253" t="s">
        <v>259</v>
      </c>
      <c r="B20" s="253"/>
      <c r="C20" s="39"/>
      <c r="D20" s="169">
        <f>D21+D22+D23+D24+D25+D26+D27</f>
        <v>1300000</v>
      </c>
      <c r="E20" s="40">
        <v>0</v>
      </c>
      <c r="F20" s="40"/>
      <c r="G20" s="40"/>
      <c r="H20" s="42">
        <v>-135000</v>
      </c>
      <c r="I20" s="169">
        <f>I21+I22</f>
        <v>1165000</v>
      </c>
      <c r="J20" s="256" t="s">
        <v>296</v>
      </c>
    </row>
    <row r="21" spans="1:10" ht="13.5" customHeight="1">
      <c r="A21" s="39" t="s">
        <v>258</v>
      </c>
      <c r="B21" s="40" t="s">
        <v>257</v>
      </c>
      <c r="C21" s="39" t="s">
        <v>254</v>
      </c>
      <c r="D21" s="169">
        <v>600000</v>
      </c>
      <c r="E21" s="40">
        <v>0</v>
      </c>
      <c r="F21" s="40"/>
      <c r="G21" s="40"/>
      <c r="H21" s="42">
        <f>H20-H22</f>
        <v>-37016</v>
      </c>
      <c r="I21" s="169">
        <f>D21+H21</f>
        <v>562984</v>
      </c>
      <c r="J21" s="257"/>
    </row>
    <row r="22" spans="1:10" ht="20.25" customHeight="1">
      <c r="A22" s="165" t="s">
        <v>256</v>
      </c>
      <c r="B22" s="166" t="s">
        <v>255</v>
      </c>
      <c r="C22" s="165" t="s">
        <v>254</v>
      </c>
      <c r="D22" s="168">
        <v>700000</v>
      </c>
      <c r="E22" s="40">
        <v>0</v>
      </c>
      <c r="F22" s="40"/>
      <c r="G22" s="40"/>
      <c r="H22" s="42">
        <f>I22-D22</f>
        <v>-97984</v>
      </c>
      <c r="I22" s="169">
        <v>602016</v>
      </c>
      <c r="J22" s="258"/>
    </row>
    <row r="23" spans="1:10" ht="45.75" customHeight="1">
      <c r="A23" s="39" t="s">
        <v>253</v>
      </c>
      <c r="B23" s="167" t="s">
        <v>252</v>
      </c>
      <c r="C23" s="39" t="s">
        <v>251</v>
      </c>
      <c r="D23" s="163"/>
      <c r="E23" s="40"/>
      <c r="F23" s="40"/>
      <c r="G23" s="40"/>
      <c r="H23" s="40"/>
      <c r="I23" s="177"/>
      <c r="J23" s="242"/>
    </row>
    <row r="24" spans="1:10" ht="15.75" customHeight="1">
      <c r="A24" s="165" t="s">
        <v>250</v>
      </c>
      <c r="B24" s="166" t="s">
        <v>249</v>
      </c>
      <c r="C24" s="165" t="s">
        <v>248</v>
      </c>
      <c r="D24" s="164"/>
      <c r="E24" s="40"/>
      <c r="F24" s="40"/>
      <c r="G24" s="40"/>
      <c r="H24" s="40"/>
      <c r="I24" s="177"/>
      <c r="J24" s="242"/>
    </row>
    <row r="25" spans="1:10" ht="15" customHeight="1">
      <c r="A25" s="39" t="s">
        <v>247</v>
      </c>
      <c r="B25" s="40" t="s">
        <v>246</v>
      </c>
      <c r="C25" s="39" t="s">
        <v>245</v>
      </c>
      <c r="D25" s="163"/>
      <c r="E25" s="40"/>
      <c r="F25" s="40"/>
      <c r="G25" s="40"/>
      <c r="H25" s="40"/>
      <c r="I25" s="177"/>
      <c r="J25" s="242"/>
    </row>
    <row r="26" spans="1:10" ht="16.5" customHeight="1">
      <c r="A26" s="160" t="s">
        <v>244</v>
      </c>
      <c r="B26" s="159" t="s">
        <v>243</v>
      </c>
      <c r="C26" s="160" t="s">
        <v>242</v>
      </c>
      <c r="D26" s="162"/>
      <c r="E26" s="161"/>
      <c r="F26" s="161"/>
      <c r="G26" s="161"/>
      <c r="H26" s="161"/>
      <c r="I26" s="241"/>
      <c r="J26" s="242"/>
    </row>
    <row r="27" spans="1:10" ht="12.75">
      <c r="A27" s="160" t="s">
        <v>241</v>
      </c>
      <c r="B27" s="159" t="s">
        <v>240</v>
      </c>
      <c r="C27" s="158" t="s">
        <v>239</v>
      </c>
      <c r="D27" s="157"/>
      <c r="E27" s="40"/>
      <c r="F27" s="40"/>
      <c r="G27" s="40"/>
      <c r="H27" s="40"/>
      <c r="I27" s="177"/>
      <c r="J27" s="242"/>
    </row>
    <row r="28" spans="1:9" ht="12.75">
      <c r="A28" s="156"/>
      <c r="B28" s="155"/>
      <c r="C28" s="154"/>
      <c r="D28" s="153"/>
      <c r="E28" s="153"/>
      <c r="F28" s="153"/>
      <c r="G28" s="153"/>
      <c r="H28" s="153"/>
      <c r="I28" s="153"/>
    </row>
  </sheetData>
  <sheetProtection/>
  <mergeCells count="15">
    <mergeCell ref="C1:I1"/>
    <mergeCell ref="A2:D2"/>
    <mergeCell ref="A4:A6"/>
    <mergeCell ref="B4:B6"/>
    <mergeCell ref="C4:C6"/>
    <mergeCell ref="D4:D6"/>
    <mergeCell ref="E4:E6"/>
    <mergeCell ref="F4:F6"/>
    <mergeCell ref="G4:G6"/>
    <mergeCell ref="I4:I6"/>
    <mergeCell ref="A11:B11"/>
    <mergeCell ref="A20:B20"/>
    <mergeCell ref="H4:H6"/>
    <mergeCell ref="J4:J6"/>
    <mergeCell ref="J20:J22"/>
  </mergeCells>
  <printOptions horizontalCentered="1"/>
  <pageMargins left="0.25" right="0.25" top="0.75" bottom="0.75" header="0.3" footer="0.3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3" sqref="I3"/>
    </sheetView>
  </sheetViews>
  <sheetFormatPr defaultColWidth="8.875" defaultRowHeight="12.75"/>
  <cols>
    <col min="1" max="1" width="23.00390625" style="0" customWidth="1"/>
    <col min="2" max="2" width="10.125" style="0" customWidth="1"/>
    <col min="3" max="3" width="9.375" style="0" customWidth="1"/>
    <col min="4" max="4" width="11.00390625" style="0" customWidth="1"/>
    <col min="5" max="5" width="15.125" style="0" customWidth="1"/>
    <col min="6" max="6" width="14.75390625" style="0" customWidth="1"/>
    <col min="7" max="8" width="13.375" style="0" customWidth="1"/>
    <col min="9" max="9" width="30.25390625" style="0" customWidth="1"/>
  </cols>
  <sheetData>
    <row r="1" spans="1:8" ht="15.75">
      <c r="A1" s="1"/>
      <c r="B1" s="2" t="s">
        <v>41</v>
      </c>
      <c r="C1" s="1"/>
      <c r="D1" s="1"/>
      <c r="E1" s="1"/>
      <c r="F1" s="1"/>
      <c r="G1" s="1"/>
      <c r="H1" s="30" t="s">
        <v>289</v>
      </c>
    </row>
    <row r="2" spans="1:8" ht="15.75">
      <c r="A2" s="1"/>
      <c r="B2" s="2"/>
      <c r="C2" s="1"/>
      <c r="D2" s="1"/>
      <c r="E2" s="1"/>
      <c r="F2" s="1"/>
      <c r="G2" s="1"/>
      <c r="H2" s="30" t="s">
        <v>301</v>
      </c>
    </row>
    <row r="3" spans="1:8" ht="26.25" customHeight="1">
      <c r="A3" s="1"/>
      <c r="B3" s="2"/>
      <c r="C3" s="1"/>
      <c r="D3" s="1"/>
      <c r="E3" s="1"/>
      <c r="F3" s="1"/>
      <c r="G3" s="1"/>
      <c r="H3" s="30" t="s">
        <v>302</v>
      </c>
    </row>
    <row r="4" spans="1:9" ht="31.5" customHeight="1">
      <c r="A4" s="5" t="s">
        <v>1</v>
      </c>
      <c r="B4" s="5" t="s">
        <v>2</v>
      </c>
      <c r="C4" s="6" t="s">
        <v>3</v>
      </c>
      <c r="D4" s="6" t="s">
        <v>4</v>
      </c>
      <c r="E4" s="5" t="s">
        <v>5</v>
      </c>
      <c r="F4" s="6" t="s">
        <v>6</v>
      </c>
      <c r="G4" s="6" t="s">
        <v>7</v>
      </c>
      <c r="H4" s="5" t="s">
        <v>8</v>
      </c>
      <c r="I4" s="6" t="s">
        <v>9</v>
      </c>
    </row>
    <row r="5" spans="1:9" ht="12.75">
      <c r="A5" s="266" t="s">
        <v>42</v>
      </c>
      <c r="B5" s="265">
        <v>600</v>
      </c>
      <c r="C5" s="264">
        <v>60016</v>
      </c>
      <c r="D5" s="8">
        <v>4210</v>
      </c>
      <c r="E5" s="9">
        <v>60500</v>
      </c>
      <c r="F5" s="10"/>
      <c r="G5" s="10">
        <v>100000</v>
      </c>
      <c r="H5" s="9">
        <f aca="true" t="shared" si="0" ref="H5:H31">E5-F5+G5</f>
        <v>160500</v>
      </c>
      <c r="I5" s="243" t="s">
        <v>43</v>
      </c>
    </row>
    <row r="6" spans="1:9" ht="12.75">
      <c r="A6" s="266"/>
      <c r="B6" s="265"/>
      <c r="C6" s="264"/>
      <c r="D6" s="8">
        <v>4270</v>
      </c>
      <c r="E6" s="9">
        <v>297000</v>
      </c>
      <c r="F6" s="10"/>
      <c r="G6" s="10">
        <v>50000</v>
      </c>
      <c r="H6" s="9">
        <f t="shared" si="0"/>
        <v>347000</v>
      </c>
      <c r="I6" s="243"/>
    </row>
    <row r="7" spans="1:9" ht="12.75">
      <c r="A7" s="266"/>
      <c r="B7" s="265"/>
      <c r="C7" s="264"/>
      <c r="D7" s="8">
        <v>4300</v>
      </c>
      <c r="E7" s="9">
        <v>491000</v>
      </c>
      <c r="F7" s="10"/>
      <c r="G7" s="10">
        <v>50000</v>
      </c>
      <c r="H7" s="9">
        <f t="shared" si="0"/>
        <v>541000</v>
      </c>
      <c r="I7" s="243"/>
    </row>
    <row r="8" spans="1:9" ht="22.5" customHeight="1">
      <c r="A8" s="266"/>
      <c r="B8" s="265"/>
      <c r="C8" s="264"/>
      <c r="D8" s="8">
        <v>6050</v>
      </c>
      <c r="E8" s="9">
        <v>2971430</v>
      </c>
      <c r="F8" s="10">
        <v>200000</v>
      </c>
      <c r="G8" s="10"/>
      <c r="H8" s="9">
        <f t="shared" si="0"/>
        <v>2771430</v>
      </c>
      <c r="I8" s="243"/>
    </row>
    <row r="9" spans="1:9" ht="12.75">
      <c r="A9" s="266" t="s">
        <v>44</v>
      </c>
      <c r="B9" s="265">
        <v>750</v>
      </c>
      <c r="C9" s="264">
        <v>75022</v>
      </c>
      <c r="D9" s="8">
        <v>4750</v>
      </c>
      <c r="E9" s="14">
        <v>0</v>
      </c>
      <c r="F9" s="10"/>
      <c r="G9" s="10">
        <v>3000</v>
      </c>
      <c r="H9" s="9">
        <f t="shared" si="0"/>
        <v>3000</v>
      </c>
      <c r="I9" s="243"/>
    </row>
    <row r="10" spans="1:9" ht="12.75">
      <c r="A10" s="266"/>
      <c r="B10" s="265"/>
      <c r="C10" s="264"/>
      <c r="D10" s="8">
        <v>6060</v>
      </c>
      <c r="E10" s="9">
        <v>8000</v>
      </c>
      <c r="F10" s="10">
        <v>3000</v>
      </c>
      <c r="G10" s="10"/>
      <c r="H10" s="9">
        <f t="shared" si="0"/>
        <v>5000</v>
      </c>
      <c r="I10" s="243"/>
    </row>
    <row r="11" spans="1:9" ht="12.75">
      <c r="A11" s="266"/>
      <c r="B11" s="265"/>
      <c r="C11" s="264">
        <v>75023</v>
      </c>
      <c r="D11" s="8">
        <v>4010</v>
      </c>
      <c r="E11" s="9">
        <v>1815000</v>
      </c>
      <c r="F11" s="10">
        <v>10000</v>
      </c>
      <c r="G11" s="10"/>
      <c r="H11" s="9">
        <f t="shared" si="0"/>
        <v>1805000</v>
      </c>
      <c r="I11" s="243"/>
    </row>
    <row r="12" spans="1:9" ht="12.75">
      <c r="A12" s="266"/>
      <c r="B12" s="265"/>
      <c r="C12" s="264"/>
      <c r="D12" s="8">
        <v>4110</v>
      </c>
      <c r="E12" s="9">
        <v>319900</v>
      </c>
      <c r="F12" s="10">
        <v>30000</v>
      </c>
      <c r="G12" s="10"/>
      <c r="H12" s="9">
        <f t="shared" si="0"/>
        <v>289900</v>
      </c>
      <c r="I12" s="243"/>
    </row>
    <row r="13" spans="1:9" ht="21" customHeight="1">
      <c r="A13" s="266"/>
      <c r="B13" s="265"/>
      <c r="C13" s="264"/>
      <c r="D13" s="8">
        <v>4300</v>
      </c>
      <c r="E13" s="9">
        <v>205000</v>
      </c>
      <c r="F13" s="10"/>
      <c r="G13" s="10">
        <v>30000</v>
      </c>
      <c r="H13" s="9">
        <f t="shared" si="0"/>
        <v>235000</v>
      </c>
      <c r="I13" s="243"/>
    </row>
    <row r="14" spans="1:9" ht="54.75" customHeight="1">
      <c r="A14" s="31" t="s">
        <v>45</v>
      </c>
      <c r="B14" s="7">
        <v>756</v>
      </c>
      <c r="C14" s="8">
        <v>75647</v>
      </c>
      <c r="D14" s="7">
        <v>4410</v>
      </c>
      <c r="E14" s="14">
        <v>38000</v>
      </c>
      <c r="F14" s="11"/>
      <c r="G14" s="11">
        <v>10000</v>
      </c>
      <c r="H14" s="14">
        <f t="shared" si="0"/>
        <v>48000</v>
      </c>
      <c r="I14" s="243"/>
    </row>
    <row r="15" spans="1:9" ht="16.5" customHeight="1">
      <c r="A15" s="267" t="s">
        <v>14</v>
      </c>
      <c r="B15" s="265">
        <v>801</v>
      </c>
      <c r="C15" s="264">
        <v>80110</v>
      </c>
      <c r="D15" s="7">
        <v>4210</v>
      </c>
      <c r="E15" s="14">
        <v>53900</v>
      </c>
      <c r="F15" s="11"/>
      <c r="G15" s="11">
        <v>10000</v>
      </c>
      <c r="H15" s="14">
        <f t="shared" si="0"/>
        <v>63900</v>
      </c>
      <c r="I15" s="243"/>
    </row>
    <row r="16" spans="1:9" ht="15.75" customHeight="1">
      <c r="A16" s="267"/>
      <c r="B16" s="265"/>
      <c r="C16" s="264"/>
      <c r="D16" s="7">
        <v>4300</v>
      </c>
      <c r="E16" s="14">
        <v>215700</v>
      </c>
      <c r="F16" s="11">
        <v>10000</v>
      </c>
      <c r="G16" s="11"/>
      <c r="H16" s="14">
        <f t="shared" si="0"/>
        <v>205700</v>
      </c>
      <c r="I16" s="243"/>
    </row>
    <row r="17" spans="1:9" ht="14.25" customHeight="1">
      <c r="A17" s="244" t="s">
        <v>25</v>
      </c>
      <c r="B17" s="265">
        <v>852</v>
      </c>
      <c r="C17" s="264">
        <v>85219</v>
      </c>
      <c r="D17" s="7">
        <v>4218</v>
      </c>
      <c r="E17" s="14">
        <v>19244</v>
      </c>
      <c r="F17" s="11">
        <v>1172</v>
      </c>
      <c r="G17" s="11"/>
      <c r="H17" s="14">
        <f t="shared" si="0"/>
        <v>18072</v>
      </c>
      <c r="I17" s="243"/>
    </row>
    <row r="18" spans="1:9" ht="15.75" customHeight="1">
      <c r="A18" s="244"/>
      <c r="B18" s="265"/>
      <c r="C18" s="264"/>
      <c r="D18" s="7">
        <v>4219</v>
      </c>
      <c r="E18" s="14">
        <v>1020</v>
      </c>
      <c r="F18" s="11">
        <v>62</v>
      </c>
      <c r="G18" s="11"/>
      <c r="H18" s="14">
        <f t="shared" si="0"/>
        <v>958</v>
      </c>
      <c r="I18" s="243"/>
    </row>
    <row r="19" spans="1:9" ht="15.75" customHeight="1">
      <c r="A19" s="244"/>
      <c r="B19" s="265"/>
      <c r="C19" s="264"/>
      <c r="D19" s="7">
        <v>4300</v>
      </c>
      <c r="E19" s="14">
        <v>45000</v>
      </c>
      <c r="F19" s="11">
        <v>1590</v>
      </c>
      <c r="G19" s="11"/>
      <c r="H19" s="14">
        <f t="shared" si="0"/>
        <v>43410</v>
      </c>
      <c r="I19" s="243"/>
    </row>
    <row r="20" spans="1:9" ht="15.75" customHeight="1">
      <c r="A20" s="244"/>
      <c r="B20" s="265"/>
      <c r="C20" s="264"/>
      <c r="D20" s="7">
        <v>4308</v>
      </c>
      <c r="E20" s="14">
        <v>67300.35</v>
      </c>
      <c r="F20" s="11"/>
      <c r="G20" s="11">
        <v>5828</v>
      </c>
      <c r="H20" s="14">
        <f t="shared" si="0"/>
        <v>73128.35</v>
      </c>
      <c r="I20" s="243"/>
    </row>
    <row r="21" spans="1:9" ht="15.75" customHeight="1">
      <c r="A21" s="244"/>
      <c r="B21" s="265"/>
      <c r="C21" s="264"/>
      <c r="D21" s="7">
        <v>4309</v>
      </c>
      <c r="E21" s="14">
        <v>3204.7</v>
      </c>
      <c r="F21" s="11"/>
      <c r="G21" s="11">
        <v>309</v>
      </c>
      <c r="H21" s="14">
        <f t="shared" si="0"/>
        <v>3513.7</v>
      </c>
      <c r="I21" s="243"/>
    </row>
    <row r="22" spans="1:9" ht="17.25" customHeight="1">
      <c r="A22" s="244"/>
      <c r="B22" s="265"/>
      <c r="C22" s="264"/>
      <c r="D22" s="7">
        <v>4408</v>
      </c>
      <c r="E22" s="14">
        <v>10400</v>
      </c>
      <c r="F22" s="11">
        <v>5750</v>
      </c>
      <c r="G22" s="11"/>
      <c r="H22" s="14">
        <f t="shared" si="0"/>
        <v>4650</v>
      </c>
      <c r="I22" s="243"/>
    </row>
    <row r="23" spans="1:9" ht="17.25" customHeight="1">
      <c r="A23" s="244"/>
      <c r="B23" s="265"/>
      <c r="C23" s="264"/>
      <c r="D23" s="7">
        <v>4409</v>
      </c>
      <c r="E23" s="14">
        <v>600</v>
      </c>
      <c r="F23" s="11">
        <v>303</v>
      </c>
      <c r="G23" s="11"/>
      <c r="H23" s="14">
        <f t="shared" si="0"/>
        <v>297</v>
      </c>
      <c r="I23" s="243"/>
    </row>
    <row r="24" spans="1:9" ht="17.25" customHeight="1">
      <c r="A24" s="244"/>
      <c r="B24" s="265"/>
      <c r="C24" s="264"/>
      <c r="D24" s="7">
        <v>4700</v>
      </c>
      <c r="E24" s="14">
        <v>0</v>
      </c>
      <c r="F24" s="11"/>
      <c r="G24" s="11">
        <v>1590</v>
      </c>
      <c r="H24" s="14">
        <f t="shared" si="0"/>
        <v>1590</v>
      </c>
      <c r="I24" s="243"/>
    </row>
    <row r="25" spans="1:9" ht="15" customHeight="1">
      <c r="A25" s="244"/>
      <c r="B25" s="265"/>
      <c r="C25" s="264"/>
      <c r="D25" s="7">
        <v>4748</v>
      </c>
      <c r="E25" s="14">
        <v>0</v>
      </c>
      <c r="F25" s="11"/>
      <c r="G25" s="11">
        <v>140</v>
      </c>
      <c r="H25" s="14">
        <f t="shared" si="0"/>
        <v>140</v>
      </c>
      <c r="I25" s="243"/>
    </row>
    <row r="26" spans="1:9" ht="16.5" customHeight="1">
      <c r="A26" s="244"/>
      <c r="B26" s="265"/>
      <c r="C26" s="264"/>
      <c r="D26" s="7">
        <v>4749</v>
      </c>
      <c r="E26" s="14">
        <v>0</v>
      </c>
      <c r="F26" s="11"/>
      <c r="G26" s="11">
        <v>10</v>
      </c>
      <c r="H26" s="14">
        <f t="shared" si="0"/>
        <v>10</v>
      </c>
      <c r="I26" s="243"/>
    </row>
    <row r="27" spans="1:9" ht="17.25" customHeight="1">
      <c r="A27" s="244"/>
      <c r="B27" s="265"/>
      <c r="C27" s="264"/>
      <c r="D27" s="7">
        <v>4758</v>
      </c>
      <c r="E27" s="14">
        <v>1020</v>
      </c>
      <c r="F27" s="11"/>
      <c r="G27" s="11">
        <v>1000</v>
      </c>
      <c r="H27" s="14">
        <f t="shared" si="0"/>
        <v>2020</v>
      </c>
      <c r="I27" s="243"/>
    </row>
    <row r="28" spans="1:9" ht="17.25" customHeight="1">
      <c r="A28" s="244" t="s">
        <v>27</v>
      </c>
      <c r="B28" s="265">
        <v>852</v>
      </c>
      <c r="C28" s="264">
        <v>85295</v>
      </c>
      <c r="D28" s="7">
        <v>4213</v>
      </c>
      <c r="E28" s="14">
        <v>20000</v>
      </c>
      <c r="F28" s="11"/>
      <c r="G28" s="11">
        <v>15000</v>
      </c>
      <c r="H28" s="14">
        <f t="shared" si="0"/>
        <v>35000</v>
      </c>
      <c r="I28" s="243"/>
    </row>
    <row r="29" spans="1:9" ht="17.25" customHeight="1">
      <c r="A29" s="244"/>
      <c r="B29" s="265"/>
      <c r="C29" s="264"/>
      <c r="D29" s="7">
        <v>4303</v>
      </c>
      <c r="E29" s="14">
        <v>389000</v>
      </c>
      <c r="F29" s="11">
        <v>17000</v>
      </c>
      <c r="G29" s="11"/>
      <c r="H29" s="14">
        <f t="shared" si="0"/>
        <v>372000</v>
      </c>
      <c r="I29" s="243"/>
    </row>
    <row r="30" spans="1:9" ht="15" customHeight="1">
      <c r="A30" s="244"/>
      <c r="B30" s="265"/>
      <c r="C30" s="264"/>
      <c r="D30" s="7">
        <v>4753</v>
      </c>
      <c r="E30" s="14">
        <v>0</v>
      </c>
      <c r="F30" s="11"/>
      <c r="G30" s="11">
        <v>2000</v>
      </c>
      <c r="H30" s="14">
        <f t="shared" si="0"/>
        <v>2000</v>
      </c>
      <c r="I30" s="243"/>
    </row>
    <row r="31" spans="1:9" ht="12.75">
      <c r="A31" s="32" t="s">
        <v>46</v>
      </c>
      <c r="B31" s="33"/>
      <c r="C31" s="33"/>
      <c r="D31" s="33"/>
      <c r="E31" s="34">
        <v>37775865.56</v>
      </c>
      <c r="F31" s="34">
        <f>SUM(F6:F30)</f>
        <v>278877</v>
      </c>
      <c r="G31" s="34">
        <f>SUM(G5:G30)</f>
        <v>278877</v>
      </c>
      <c r="H31" s="22">
        <f t="shared" si="0"/>
        <v>37775865.56</v>
      </c>
      <c r="I31" s="35"/>
    </row>
    <row r="32" spans="4:6" ht="12.75">
      <c r="D32" s="36"/>
      <c r="F32" s="37"/>
    </row>
    <row r="33" spans="1:5" ht="13.5">
      <c r="A33" s="263" t="s">
        <v>47</v>
      </c>
      <c r="B33" s="263"/>
      <c r="C33" s="263"/>
      <c r="D33" s="263"/>
      <c r="E33" s="263"/>
    </row>
  </sheetData>
  <sheetProtection/>
  <mergeCells count="18">
    <mergeCell ref="A5:A8"/>
    <mergeCell ref="B5:B8"/>
    <mergeCell ref="C5:C8"/>
    <mergeCell ref="I5:I30"/>
    <mergeCell ref="A9:A13"/>
    <mergeCell ref="B9:B13"/>
    <mergeCell ref="C9:C10"/>
    <mergeCell ref="C11:C13"/>
    <mergeCell ref="A15:A16"/>
    <mergeCell ref="B15:B16"/>
    <mergeCell ref="A33:E33"/>
    <mergeCell ref="C15:C16"/>
    <mergeCell ref="A17:A27"/>
    <mergeCell ref="B17:B27"/>
    <mergeCell ref="C17:C27"/>
    <mergeCell ref="A28:A30"/>
    <mergeCell ref="B28:B30"/>
    <mergeCell ref="C28:C30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">
      <selection activeCell="A4" sqref="A4:L4"/>
    </sheetView>
  </sheetViews>
  <sheetFormatPr defaultColWidth="11.625" defaultRowHeight="12.75"/>
  <cols>
    <col min="1" max="1" width="7.25390625" style="0" customWidth="1"/>
    <col min="2" max="2" width="10.625" style="0" customWidth="1"/>
    <col min="3" max="3" width="8.125" style="0" customWidth="1"/>
    <col min="4" max="4" width="6.875" style="0" customWidth="1"/>
    <col min="5" max="5" width="17.75390625" style="0" customWidth="1"/>
    <col min="6" max="6" width="14.25390625" style="0" customWidth="1"/>
    <col min="7" max="7" width="14.75390625" style="0" customWidth="1"/>
    <col min="8" max="8" width="11.75390625" style="0" bestFit="1" customWidth="1"/>
    <col min="9" max="9" width="11.625" style="0" customWidth="1"/>
    <col min="10" max="10" width="13.25390625" style="0" customWidth="1"/>
    <col min="11" max="11" width="8.625" style="0" customWidth="1"/>
    <col min="12" max="12" width="10.75390625" style="0" customWidth="1"/>
    <col min="13" max="13" width="9.25390625" style="0" customWidth="1"/>
  </cols>
  <sheetData>
    <row r="1" spans="1:13" ht="18">
      <c r="A1" s="118"/>
      <c r="B1" s="118"/>
      <c r="C1" s="118"/>
      <c r="D1" s="118"/>
      <c r="E1" s="118"/>
      <c r="F1" s="118"/>
      <c r="G1" s="118"/>
      <c r="H1" s="118"/>
      <c r="I1" s="118"/>
      <c r="J1" s="299" t="s">
        <v>303</v>
      </c>
      <c r="K1" s="299"/>
      <c r="L1" s="299"/>
      <c r="M1" s="299"/>
    </row>
    <row r="2" spans="1:13" ht="18">
      <c r="A2" s="118"/>
      <c r="B2" s="118"/>
      <c r="C2" s="118"/>
      <c r="D2" s="118"/>
      <c r="E2" s="118"/>
      <c r="F2" s="118"/>
      <c r="G2" s="118"/>
      <c r="H2" s="118"/>
      <c r="I2" s="118"/>
      <c r="J2" s="299"/>
      <c r="K2" s="299"/>
      <c r="L2" s="299"/>
      <c r="M2" s="299"/>
    </row>
    <row r="3" spans="1:13" ht="18">
      <c r="A3" s="118"/>
      <c r="B3" s="118"/>
      <c r="C3" s="118"/>
      <c r="D3" s="118"/>
      <c r="E3" s="118"/>
      <c r="F3" s="118"/>
      <c r="G3" s="118"/>
      <c r="H3" s="118"/>
      <c r="I3" s="118"/>
      <c r="J3" s="299"/>
      <c r="K3" s="299"/>
      <c r="L3" s="299"/>
      <c r="M3" s="299"/>
    </row>
    <row r="4" spans="1:13" ht="18">
      <c r="A4" s="300" t="s">
        <v>176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44"/>
    </row>
    <row r="5" spans="1:13" ht="18.75" thickBo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6" t="s">
        <v>175</v>
      </c>
      <c r="M5" s="44"/>
    </row>
    <row r="6" spans="1:13" ht="13.5" thickBot="1">
      <c r="A6" s="271" t="s">
        <v>93</v>
      </c>
      <c r="B6" s="271" t="s">
        <v>2</v>
      </c>
      <c r="C6" s="271" t="s">
        <v>92</v>
      </c>
      <c r="D6" s="271" t="s">
        <v>91</v>
      </c>
      <c r="E6" s="280" t="s">
        <v>90</v>
      </c>
      <c r="F6" s="280" t="s">
        <v>89</v>
      </c>
      <c r="G6" s="280" t="s">
        <v>88</v>
      </c>
      <c r="H6" s="280"/>
      <c r="I6" s="280"/>
      <c r="J6" s="280"/>
      <c r="K6" s="280"/>
      <c r="L6" s="285" t="s">
        <v>87</v>
      </c>
      <c r="M6" s="279" t="s">
        <v>86</v>
      </c>
    </row>
    <row r="7" spans="1:13" ht="13.5" thickBot="1">
      <c r="A7" s="271"/>
      <c r="B7" s="271"/>
      <c r="C7" s="271"/>
      <c r="D7" s="271"/>
      <c r="E7" s="280"/>
      <c r="F7" s="280"/>
      <c r="G7" s="280" t="s">
        <v>85</v>
      </c>
      <c r="H7" s="280" t="s">
        <v>84</v>
      </c>
      <c r="I7" s="280"/>
      <c r="J7" s="280"/>
      <c r="K7" s="280"/>
      <c r="L7" s="285"/>
      <c r="M7" s="279"/>
    </row>
    <row r="8" spans="1:13" ht="12.75" customHeight="1" thickBot="1">
      <c r="A8" s="271"/>
      <c r="B8" s="271"/>
      <c r="C8" s="271"/>
      <c r="D8" s="271"/>
      <c r="E8" s="280"/>
      <c r="F8" s="280"/>
      <c r="G8" s="280"/>
      <c r="H8" s="280" t="s">
        <v>83</v>
      </c>
      <c r="I8" s="280" t="s">
        <v>82</v>
      </c>
      <c r="J8" s="280" t="s">
        <v>81</v>
      </c>
      <c r="K8" s="286" t="s">
        <v>80</v>
      </c>
      <c r="L8" s="285"/>
      <c r="M8" s="279"/>
    </row>
    <row r="9" spans="1:13" ht="13.5" thickBot="1">
      <c r="A9" s="271"/>
      <c r="B9" s="271"/>
      <c r="C9" s="271"/>
      <c r="D9" s="271"/>
      <c r="E9" s="280"/>
      <c r="F9" s="280"/>
      <c r="G9" s="280"/>
      <c r="H9" s="280"/>
      <c r="I9" s="280"/>
      <c r="J9" s="280"/>
      <c r="K9" s="286"/>
      <c r="L9" s="285"/>
      <c r="M9" s="279"/>
    </row>
    <row r="10" spans="1:13" ht="13.5" thickBot="1">
      <c r="A10" s="271"/>
      <c r="B10" s="271"/>
      <c r="C10" s="271"/>
      <c r="D10" s="271"/>
      <c r="E10" s="280"/>
      <c r="F10" s="280"/>
      <c r="G10" s="280"/>
      <c r="H10" s="280"/>
      <c r="I10" s="280"/>
      <c r="J10" s="280"/>
      <c r="K10" s="286"/>
      <c r="L10" s="285"/>
      <c r="M10" s="279"/>
    </row>
    <row r="11" spans="1:13" ht="13.5" thickBot="1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115">
        <v>10</v>
      </c>
      <c r="K11" s="115">
        <v>11</v>
      </c>
      <c r="L11" s="114">
        <v>12</v>
      </c>
      <c r="M11" s="113">
        <v>13</v>
      </c>
    </row>
    <row r="12" spans="1:13" ht="51.75" thickBot="1">
      <c r="A12" s="63">
        <v>1</v>
      </c>
      <c r="B12" s="63" t="s">
        <v>159</v>
      </c>
      <c r="C12" s="63" t="s">
        <v>158</v>
      </c>
      <c r="D12" s="63">
        <v>6050</v>
      </c>
      <c r="E12" s="60" t="s">
        <v>174</v>
      </c>
      <c r="F12" s="57">
        <v>3600000</v>
      </c>
      <c r="G12" s="57">
        <v>3600000</v>
      </c>
      <c r="H12" s="57">
        <v>1548000</v>
      </c>
      <c r="I12" s="57"/>
      <c r="J12" s="69" t="s">
        <v>173</v>
      </c>
      <c r="K12" s="57"/>
      <c r="L12" s="56"/>
      <c r="M12" s="55"/>
    </row>
    <row r="13" spans="1:13" ht="48.75" customHeight="1" thickBot="1">
      <c r="A13" s="63">
        <v>2</v>
      </c>
      <c r="B13" s="63" t="s">
        <v>159</v>
      </c>
      <c r="C13" s="63" t="s">
        <v>158</v>
      </c>
      <c r="D13" s="63">
        <v>6050</v>
      </c>
      <c r="E13" s="60" t="s">
        <v>172</v>
      </c>
      <c r="F13" s="112">
        <v>419000</v>
      </c>
      <c r="G13" s="112">
        <v>419000</v>
      </c>
      <c r="H13" s="112">
        <v>110000</v>
      </c>
      <c r="I13" s="112">
        <v>306000</v>
      </c>
      <c r="J13" s="69" t="s">
        <v>170</v>
      </c>
      <c r="K13" s="57"/>
      <c r="L13" s="56"/>
      <c r="M13" s="111"/>
    </row>
    <row r="14" spans="1:13" ht="18" customHeight="1" thickBot="1">
      <c r="A14" s="277">
        <v>3</v>
      </c>
      <c r="B14" s="277" t="s">
        <v>159</v>
      </c>
      <c r="C14" s="277" t="s">
        <v>158</v>
      </c>
      <c r="D14" s="277">
        <v>6050</v>
      </c>
      <c r="E14" s="298" t="s">
        <v>171</v>
      </c>
      <c r="F14" s="275">
        <v>163550</v>
      </c>
      <c r="G14" s="275">
        <v>163550</v>
      </c>
      <c r="H14" s="275">
        <v>66650</v>
      </c>
      <c r="I14" s="275">
        <v>93900</v>
      </c>
      <c r="J14" s="297" t="s">
        <v>170</v>
      </c>
      <c r="K14" s="275"/>
      <c r="L14" s="275"/>
      <c r="M14" s="269"/>
    </row>
    <row r="15" spans="1:13" ht="39" customHeight="1" thickBot="1">
      <c r="A15" s="277"/>
      <c r="B15" s="277"/>
      <c r="C15" s="277"/>
      <c r="D15" s="277"/>
      <c r="E15" s="298"/>
      <c r="F15" s="275"/>
      <c r="G15" s="275"/>
      <c r="H15" s="275"/>
      <c r="I15" s="275"/>
      <c r="J15" s="297"/>
      <c r="K15" s="275"/>
      <c r="L15" s="275"/>
      <c r="M15" s="269"/>
    </row>
    <row r="16" spans="1:13" ht="53.25" customHeight="1" thickBot="1">
      <c r="A16" s="63">
        <v>4</v>
      </c>
      <c r="B16" s="63" t="s">
        <v>159</v>
      </c>
      <c r="C16" s="63" t="s">
        <v>158</v>
      </c>
      <c r="D16" s="63">
        <v>6050</v>
      </c>
      <c r="E16" s="60" t="s">
        <v>169</v>
      </c>
      <c r="F16" s="110">
        <v>63500</v>
      </c>
      <c r="G16" s="110">
        <v>63500</v>
      </c>
      <c r="H16" s="110">
        <v>63500</v>
      </c>
      <c r="I16" s="110"/>
      <c r="J16" s="69" t="s">
        <v>101</v>
      </c>
      <c r="K16" s="57"/>
      <c r="L16" s="56"/>
      <c r="M16" s="109"/>
    </row>
    <row r="17" spans="1:13" ht="59.25" thickBot="1">
      <c r="A17" s="63">
        <v>5</v>
      </c>
      <c r="B17" s="63" t="s">
        <v>159</v>
      </c>
      <c r="C17" s="63" t="s">
        <v>158</v>
      </c>
      <c r="D17" s="63">
        <v>6050</v>
      </c>
      <c r="E17" s="60" t="s">
        <v>168</v>
      </c>
      <c r="F17" s="57">
        <v>3100000</v>
      </c>
      <c r="G17" s="57">
        <v>3100000</v>
      </c>
      <c r="H17" s="57">
        <v>708919</v>
      </c>
      <c r="I17" s="57">
        <v>764967</v>
      </c>
      <c r="J17" s="69" t="s">
        <v>167</v>
      </c>
      <c r="K17" s="57"/>
      <c r="L17" s="56"/>
      <c r="M17" s="55"/>
    </row>
    <row r="18" spans="1:13" ht="56.25" customHeight="1" thickBot="1">
      <c r="A18" s="63">
        <v>6</v>
      </c>
      <c r="B18" s="63" t="s">
        <v>159</v>
      </c>
      <c r="C18" s="63" t="s">
        <v>158</v>
      </c>
      <c r="D18" s="63">
        <v>6050</v>
      </c>
      <c r="E18" s="60" t="s">
        <v>166</v>
      </c>
      <c r="F18" s="57">
        <v>1803950</v>
      </c>
      <c r="G18" s="57">
        <v>1803950</v>
      </c>
      <c r="H18" s="57">
        <v>603950</v>
      </c>
      <c r="I18" s="57">
        <v>1130000</v>
      </c>
      <c r="J18" s="101" t="s">
        <v>165</v>
      </c>
      <c r="K18" s="57"/>
      <c r="L18" s="56"/>
      <c r="M18" s="55"/>
    </row>
    <row r="19" spans="1:13" ht="13.5" thickBot="1">
      <c r="A19" s="271" t="s">
        <v>93</v>
      </c>
      <c r="B19" s="271" t="s">
        <v>2</v>
      </c>
      <c r="C19" s="271" t="s">
        <v>92</v>
      </c>
      <c r="D19" s="271" t="s">
        <v>91</v>
      </c>
      <c r="E19" s="280" t="s">
        <v>90</v>
      </c>
      <c r="F19" s="280" t="s">
        <v>89</v>
      </c>
      <c r="G19" s="280" t="s">
        <v>88</v>
      </c>
      <c r="H19" s="280"/>
      <c r="I19" s="280"/>
      <c r="J19" s="280"/>
      <c r="K19" s="280"/>
      <c r="L19" s="285" t="s">
        <v>87</v>
      </c>
      <c r="M19" s="279" t="s">
        <v>86</v>
      </c>
    </row>
    <row r="20" spans="1:13" ht="13.5" thickBot="1">
      <c r="A20" s="271"/>
      <c r="B20" s="271"/>
      <c r="C20" s="271"/>
      <c r="D20" s="271"/>
      <c r="E20" s="280"/>
      <c r="F20" s="280"/>
      <c r="G20" s="280" t="s">
        <v>85</v>
      </c>
      <c r="H20" s="280" t="s">
        <v>84</v>
      </c>
      <c r="I20" s="280"/>
      <c r="J20" s="280"/>
      <c r="K20" s="280"/>
      <c r="L20" s="285"/>
      <c r="M20" s="279"/>
    </row>
    <row r="21" spans="1:13" ht="12.75" customHeight="1" thickBot="1">
      <c r="A21" s="271"/>
      <c r="B21" s="271"/>
      <c r="C21" s="271"/>
      <c r="D21" s="271"/>
      <c r="E21" s="280"/>
      <c r="F21" s="280"/>
      <c r="G21" s="280"/>
      <c r="H21" s="280" t="s">
        <v>83</v>
      </c>
      <c r="I21" s="280" t="s">
        <v>82</v>
      </c>
      <c r="J21" s="280" t="s">
        <v>81</v>
      </c>
      <c r="K21" s="286" t="s">
        <v>80</v>
      </c>
      <c r="L21" s="285"/>
      <c r="M21" s="279"/>
    </row>
    <row r="22" spans="1:13" ht="13.5" thickBot="1">
      <c r="A22" s="271"/>
      <c r="B22" s="271"/>
      <c r="C22" s="271"/>
      <c r="D22" s="271"/>
      <c r="E22" s="280"/>
      <c r="F22" s="280"/>
      <c r="G22" s="280"/>
      <c r="H22" s="280"/>
      <c r="I22" s="280"/>
      <c r="J22" s="280"/>
      <c r="K22" s="286"/>
      <c r="L22" s="285"/>
      <c r="M22" s="279"/>
    </row>
    <row r="23" spans="1:13" ht="13.5" thickBot="1">
      <c r="A23" s="271"/>
      <c r="B23" s="271"/>
      <c r="C23" s="271"/>
      <c r="D23" s="271"/>
      <c r="E23" s="280"/>
      <c r="F23" s="280"/>
      <c r="G23" s="280"/>
      <c r="H23" s="280"/>
      <c r="I23" s="280"/>
      <c r="J23" s="280"/>
      <c r="K23" s="286"/>
      <c r="L23" s="285"/>
      <c r="M23" s="279"/>
    </row>
    <row r="24" spans="1:13" ht="39.75" thickBot="1">
      <c r="A24" s="108">
        <v>7</v>
      </c>
      <c r="B24" s="108" t="s">
        <v>59</v>
      </c>
      <c r="C24" s="108" t="s">
        <v>164</v>
      </c>
      <c r="D24" s="108">
        <v>6050</v>
      </c>
      <c r="E24" s="107" t="s">
        <v>163</v>
      </c>
      <c r="F24" s="106">
        <v>77000</v>
      </c>
      <c r="G24" s="106">
        <v>77000</v>
      </c>
      <c r="H24" s="106">
        <v>16500</v>
      </c>
      <c r="I24" s="106">
        <v>59000</v>
      </c>
      <c r="J24" s="105" t="s">
        <v>162</v>
      </c>
      <c r="K24" s="104"/>
      <c r="L24" s="103"/>
      <c r="M24" s="102"/>
    </row>
    <row r="25" spans="1:13" ht="39.75" thickBot="1">
      <c r="A25" s="89">
        <v>8</v>
      </c>
      <c r="B25" s="89" t="s">
        <v>159</v>
      </c>
      <c r="C25" s="89" t="s">
        <v>158</v>
      </c>
      <c r="D25" s="89">
        <v>6050</v>
      </c>
      <c r="E25" s="91" t="s">
        <v>161</v>
      </c>
      <c r="F25" s="57">
        <v>1625000</v>
      </c>
      <c r="G25" s="57">
        <v>1625000</v>
      </c>
      <c r="H25" s="57">
        <v>50000</v>
      </c>
      <c r="I25" s="57">
        <v>1425000</v>
      </c>
      <c r="J25" s="101" t="s">
        <v>160</v>
      </c>
      <c r="K25" s="57"/>
      <c r="L25" s="56"/>
      <c r="M25" s="55"/>
    </row>
    <row r="26" spans="1:13" ht="53.25" customHeight="1" thickBot="1">
      <c r="A26" s="100">
        <v>9</v>
      </c>
      <c r="B26" s="63" t="s">
        <v>159</v>
      </c>
      <c r="C26" s="63" t="s">
        <v>158</v>
      </c>
      <c r="D26" s="63">
        <v>6050</v>
      </c>
      <c r="E26" s="99" t="s">
        <v>157</v>
      </c>
      <c r="F26" s="57">
        <v>625000</v>
      </c>
      <c r="G26" s="57">
        <v>625000</v>
      </c>
      <c r="H26" s="57">
        <v>127000</v>
      </c>
      <c r="I26" s="57">
        <v>495000</v>
      </c>
      <c r="J26" s="69" t="s">
        <v>156</v>
      </c>
      <c r="K26" s="57"/>
      <c r="L26" s="56"/>
      <c r="M26" s="55"/>
    </row>
    <row r="27" spans="1:13" ht="51.75" thickBot="1">
      <c r="A27" s="296" t="s">
        <v>155</v>
      </c>
      <c r="B27" s="296"/>
      <c r="C27" s="296"/>
      <c r="D27" s="296"/>
      <c r="E27" s="98"/>
      <c r="F27" s="59">
        <f>SUM(F12:F26)</f>
        <v>11477000</v>
      </c>
      <c r="G27" s="59">
        <f>SUM(G12:G26)</f>
        <v>11477000</v>
      </c>
      <c r="H27" s="59">
        <f>SUM(H12:H26)</f>
        <v>3294519</v>
      </c>
      <c r="I27" s="59">
        <f>SUM(I12:I26)</f>
        <v>4273867</v>
      </c>
      <c r="J27" s="97" t="s">
        <v>154</v>
      </c>
      <c r="K27" s="57"/>
      <c r="L27" s="56"/>
      <c r="M27" s="96"/>
    </row>
    <row r="28" spans="1:13" ht="53.25" customHeight="1" thickBot="1">
      <c r="A28" s="63">
        <v>10</v>
      </c>
      <c r="B28" s="63">
        <v>400</v>
      </c>
      <c r="C28" s="63">
        <v>40002</v>
      </c>
      <c r="D28" s="63">
        <v>6050</v>
      </c>
      <c r="E28" s="91" t="s">
        <v>153</v>
      </c>
      <c r="F28" s="57">
        <v>46000</v>
      </c>
      <c r="G28" s="57">
        <v>46000</v>
      </c>
      <c r="H28" s="57">
        <v>46000</v>
      </c>
      <c r="I28" s="57"/>
      <c r="J28" s="69" t="s">
        <v>152</v>
      </c>
      <c r="K28" s="57"/>
      <c r="L28" s="56"/>
      <c r="M28" s="96"/>
    </row>
    <row r="29" spans="1:13" ht="54.75" customHeight="1" thickBot="1">
      <c r="A29" s="75">
        <v>11</v>
      </c>
      <c r="B29" s="75">
        <v>400</v>
      </c>
      <c r="C29" s="75">
        <v>40002</v>
      </c>
      <c r="D29" s="75">
        <v>6050</v>
      </c>
      <c r="E29" s="91" t="s">
        <v>151</v>
      </c>
      <c r="F29" s="87">
        <v>158000</v>
      </c>
      <c r="G29" s="87">
        <v>158000</v>
      </c>
      <c r="H29" s="87">
        <v>63100</v>
      </c>
      <c r="I29" s="87">
        <v>94900</v>
      </c>
      <c r="J29" s="58" t="s">
        <v>101</v>
      </c>
      <c r="K29" s="87"/>
      <c r="L29" s="86"/>
      <c r="M29" s="95"/>
    </row>
    <row r="30" spans="1:13" ht="48" customHeight="1" thickBot="1">
      <c r="A30" s="63">
        <v>12</v>
      </c>
      <c r="B30" s="63">
        <v>400</v>
      </c>
      <c r="C30" s="63">
        <v>40002</v>
      </c>
      <c r="D30" s="63">
        <v>6050</v>
      </c>
      <c r="E30" s="91" t="s">
        <v>150</v>
      </c>
      <c r="F30" s="57">
        <v>42000</v>
      </c>
      <c r="G30" s="57">
        <v>42000</v>
      </c>
      <c r="H30" s="57">
        <v>42000</v>
      </c>
      <c r="I30" s="57"/>
      <c r="J30" s="69" t="s">
        <v>101</v>
      </c>
      <c r="K30" s="57"/>
      <c r="L30" s="56"/>
      <c r="M30" s="55"/>
    </row>
    <row r="31" spans="1:13" ht="39" thickBot="1">
      <c r="A31" s="296" t="s">
        <v>149</v>
      </c>
      <c r="B31" s="296"/>
      <c r="C31" s="296"/>
      <c r="D31" s="296"/>
      <c r="E31" s="94"/>
      <c r="F31" s="59">
        <f>SUM(F28:F30)</f>
        <v>246000</v>
      </c>
      <c r="G31" s="59">
        <f>SUM(G28:G30)</f>
        <v>246000</v>
      </c>
      <c r="H31" s="59">
        <f>SUM(H28:H30)</f>
        <v>151100</v>
      </c>
      <c r="I31" s="59">
        <f>SUM(I28:I30)</f>
        <v>94900</v>
      </c>
      <c r="J31" s="93" t="s">
        <v>148</v>
      </c>
      <c r="K31" s="59"/>
      <c r="L31" s="92"/>
      <c r="M31" s="55"/>
    </row>
    <row r="32" spans="1:13" ht="48.75" customHeight="1" thickBot="1">
      <c r="A32" s="63">
        <v>13</v>
      </c>
      <c r="B32" s="63">
        <v>600</v>
      </c>
      <c r="C32" s="63">
        <v>60016</v>
      </c>
      <c r="D32" s="63">
        <v>6050</v>
      </c>
      <c r="E32" s="91" t="s">
        <v>147</v>
      </c>
      <c r="F32" s="57">
        <v>1913420</v>
      </c>
      <c r="G32" s="57">
        <v>1913420</v>
      </c>
      <c r="H32" s="57">
        <v>287013</v>
      </c>
      <c r="I32" s="57"/>
      <c r="J32" s="69" t="s">
        <v>146</v>
      </c>
      <c r="K32" s="57"/>
      <c r="L32" s="56"/>
      <c r="M32" s="55"/>
    </row>
    <row r="33" spans="1:13" ht="13.5" thickBot="1">
      <c r="A33" s="271" t="s">
        <v>93</v>
      </c>
      <c r="B33" s="271" t="s">
        <v>2</v>
      </c>
      <c r="C33" s="271" t="s">
        <v>92</v>
      </c>
      <c r="D33" s="271" t="s">
        <v>91</v>
      </c>
      <c r="E33" s="280" t="s">
        <v>90</v>
      </c>
      <c r="F33" s="280" t="s">
        <v>89</v>
      </c>
      <c r="G33" s="280" t="s">
        <v>88</v>
      </c>
      <c r="H33" s="280"/>
      <c r="I33" s="280"/>
      <c r="J33" s="280"/>
      <c r="K33" s="280"/>
      <c r="L33" s="285" t="s">
        <v>87</v>
      </c>
      <c r="M33" s="279" t="s">
        <v>86</v>
      </c>
    </row>
    <row r="34" spans="1:13" ht="13.5" thickBot="1">
      <c r="A34" s="271"/>
      <c r="B34" s="271"/>
      <c r="C34" s="271"/>
      <c r="D34" s="271"/>
      <c r="E34" s="280"/>
      <c r="F34" s="280"/>
      <c r="G34" s="280" t="s">
        <v>85</v>
      </c>
      <c r="H34" s="280" t="s">
        <v>84</v>
      </c>
      <c r="I34" s="280"/>
      <c r="J34" s="280"/>
      <c r="K34" s="280"/>
      <c r="L34" s="285"/>
      <c r="M34" s="279"/>
    </row>
    <row r="35" spans="1:13" ht="12.75" customHeight="1" thickBot="1">
      <c r="A35" s="271"/>
      <c r="B35" s="271"/>
      <c r="C35" s="271"/>
      <c r="D35" s="271"/>
      <c r="E35" s="280"/>
      <c r="F35" s="280"/>
      <c r="G35" s="280"/>
      <c r="H35" s="280" t="s">
        <v>83</v>
      </c>
      <c r="I35" s="280" t="s">
        <v>82</v>
      </c>
      <c r="J35" s="280" t="s">
        <v>81</v>
      </c>
      <c r="K35" s="286" t="s">
        <v>80</v>
      </c>
      <c r="L35" s="285"/>
      <c r="M35" s="279"/>
    </row>
    <row r="36" spans="1:13" ht="13.5" thickBot="1">
      <c r="A36" s="271"/>
      <c r="B36" s="271"/>
      <c r="C36" s="271"/>
      <c r="D36" s="271"/>
      <c r="E36" s="280"/>
      <c r="F36" s="280"/>
      <c r="G36" s="280"/>
      <c r="H36" s="280"/>
      <c r="I36" s="280"/>
      <c r="J36" s="280"/>
      <c r="K36" s="286"/>
      <c r="L36" s="285"/>
      <c r="M36" s="279"/>
    </row>
    <row r="37" spans="1:13" ht="13.5" thickBot="1">
      <c r="A37" s="271"/>
      <c r="B37" s="271"/>
      <c r="C37" s="271"/>
      <c r="D37" s="271"/>
      <c r="E37" s="280"/>
      <c r="F37" s="280"/>
      <c r="G37" s="280"/>
      <c r="H37" s="280"/>
      <c r="I37" s="280"/>
      <c r="J37" s="280"/>
      <c r="K37" s="286"/>
      <c r="L37" s="285"/>
      <c r="M37" s="279"/>
    </row>
    <row r="38" spans="1:13" ht="37.5" customHeight="1" thickBot="1">
      <c r="A38" s="63">
        <v>14</v>
      </c>
      <c r="B38" s="63">
        <v>600</v>
      </c>
      <c r="C38" s="63">
        <v>60016</v>
      </c>
      <c r="D38" s="63">
        <v>6050</v>
      </c>
      <c r="E38" s="90" t="s">
        <v>145</v>
      </c>
      <c r="F38" s="57">
        <v>840000</v>
      </c>
      <c r="G38" s="57">
        <v>840000</v>
      </c>
      <c r="H38" s="57">
        <v>647000</v>
      </c>
      <c r="I38" s="57"/>
      <c r="J38" s="69" t="s">
        <v>144</v>
      </c>
      <c r="K38" s="57"/>
      <c r="L38" s="56"/>
      <c r="M38" s="55"/>
    </row>
    <row r="39" spans="1:13" ht="36.75" customHeight="1" thickBot="1">
      <c r="A39" s="63">
        <v>15</v>
      </c>
      <c r="B39" s="63">
        <v>600</v>
      </c>
      <c r="C39" s="63">
        <v>60016</v>
      </c>
      <c r="D39" s="63">
        <v>6050</v>
      </c>
      <c r="E39" s="60" t="s">
        <v>143</v>
      </c>
      <c r="F39" s="57">
        <v>1732320</v>
      </c>
      <c r="G39" s="57">
        <v>1732320</v>
      </c>
      <c r="H39" s="57">
        <v>259848</v>
      </c>
      <c r="I39" s="57"/>
      <c r="J39" s="69" t="s">
        <v>141</v>
      </c>
      <c r="K39" s="57"/>
      <c r="L39" s="56"/>
      <c r="M39" s="55"/>
    </row>
    <row r="40" spans="1:13" ht="36.75" customHeight="1" thickBot="1">
      <c r="A40" s="63"/>
      <c r="B40" s="63"/>
      <c r="C40" s="63"/>
      <c r="D40" s="63"/>
      <c r="E40" s="60" t="s">
        <v>142</v>
      </c>
      <c r="F40" s="57">
        <v>1488213</v>
      </c>
      <c r="G40" s="57">
        <v>1488213</v>
      </c>
      <c r="H40" s="57">
        <v>15741</v>
      </c>
      <c r="I40" s="57"/>
      <c r="J40" s="69" t="s">
        <v>141</v>
      </c>
      <c r="K40" s="57"/>
      <c r="L40" s="56"/>
      <c r="M40" s="55"/>
    </row>
    <row r="41" spans="1:13" ht="48.75" customHeight="1" thickBot="1">
      <c r="A41" s="63">
        <v>16</v>
      </c>
      <c r="B41" s="63">
        <v>600</v>
      </c>
      <c r="C41" s="63">
        <v>60016</v>
      </c>
      <c r="D41" s="63">
        <v>6050</v>
      </c>
      <c r="E41" s="60" t="s">
        <v>140</v>
      </c>
      <c r="F41" s="57">
        <v>743500</v>
      </c>
      <c r="G41" s="57">
        <v>743500</v>
      </c>
      <c r="H41" s="57">
        <v>743500</v>
      </c>
      <c r="I41" s="57"/>
      <c r="J41" s="69" t="s">
        <v>101</v>
      </c>
      <c r="K41" s="57"/>
      <c r="L41" s="56"/>
      <c r="M41" s="55"/>
    </row>
    <row r="42" spans="1:13" ht="42.75" customHeight="1" thickBot="1">
      <c r="A42" s="63">
        <v>17</v>
      </c>
      <c r="B42" s="63">
        <v>600</v>
      </c>
      <c r="C42" s="63">
        <v>60016</v>
      </c>
      <c r="D42" s="63">
        <v>6050</v>
      </c>
      <c r="E42" s="60" t="s">
        <v>139</v>
      </c>
      <c r="F42" s="57">
        <v>4074420</v>
      </c>
      <c r="G42" s="57">
        <v>4074420</v>
      </c>
      <c r="H42" s="57">
        <v>611163</v>
      </c>
      <c r="I42" s="57"/>
      <c r="J42" s="69" t="s">
        <v>138</v>
      </c>
      <c r="K42" s="57"/>
      <c r="L42" s="56"/>
      <c r="M42" s="55"/>
    </row>
    <row r="43" spans="1:13" ht="35.25" customHeight="1" thickBot="1">
      <c r="A43" s="63">
        <v>18</v>
      </c>
      <c r="B43" s="63">
        <v>600</v>
      </c>
      <c r="C43" s="63">
        <v>60016</v>
      </c>
      <c r="D43" s="63">
        <v>6050</v>
      </c>
      <c r="E43" s="60" t="s">
        <v>137</v>
      </c>
      <c r="F43" s="57">
        <v>268000</v>
      </c>
      <c r="G43" s="57">
        <v>268000</v>
      </c>
      <c r="H43" s="57">
        <v>213000</v>
      </c>
      <c r="I43" s="57"/>
      <c r="J43" s="69" t="s">
        <v>136</v>
      </c>
      <c r="K43" s="57"/>
      <c r="L43" s="56"/>
      <c r="M43" s="55"/>
    </row>
    <row r="44" spans="1:13" ht="42.75" customHeight="1" thickBot="1">
      <c r="A44" s="63">
        <v>19</v>
      </c>
      <c r="B44" s="63">
        <v>600</v>
      </c>
      <c r="C44" s="63">
        <v>60016</v>
      </c>
      <c r="D44" s="63">
        <v>6050</v>
      </c>
      <c r="E44" s="60" t="s">
        <v>135</v>
      </c>
      <c r="F44" s="57">
        <v>489420</v>
      </c>
      <c r="G44" s="57">
        <v>489420</v>
      </c>
      <c r="H44" s="57">
        <v>49013</v>
      </c>
      <c r="I44" s="57"/>
      <c r="J44" s="69" t="s">
        <v>134</v>
      </c>
      <c r="K44" s="57"/>
      <c r="L44" s="56"/>
      <c r="M44" s="55"/>
    </row>
    <row r="45" spans="1:13" ht="54.75" customHeight="1" thickBot="1">
      <c r="A45" s="63">
        <v>20</v>
      </c>
      <c r="B45" s="63">
        <v>600</v>
      </c>
      <c r="C45" s="63">
        <v>60016</v>
      </c>
      <c r="D45" s="63">
        <v>6050</v>
      </c>
      <c r="E45" s="60" t="s">
        <v>133</v>
      </c>
      <c r="F45" s="57">
        <v>330000</v>
      </c>
      <c r="G45" s="57">
        <v>330000</v>
      </c>
      <c r="H45" s="57">
        <v>130000</v>
      </c>
      <c r="I45" s="57"/>
      <c r="J45" s="69" t="s">
        <v>132</v>
      </c>
      <c r="K45" s="57"/>
      <c r="L45" s="56"/>
      <c r="M45" s="55"/>
    </row>
    <row r="46" spans="1:13" ht="20.25" thickBot="1">
      <c r="A46" s="89">
        <v>21</v>
      </c>
      <c r="B46" s="89">
        <v>600</v>
      </c>
      <c r="C46" s="89">
        <v>60016</v>
      </c>
      <c r="D46" s="89">
        <v>6050</v>
      </c>
      <c r="E46" s="60" t="s">
        <v>131</v>
      </c>
      <c r="F46" s="57">
        <v>75000</v>
      </c>
      <c r="G46" s="57">
        <v>75000</v>
      </c>
      <c r="H46" s="57">
        <v>75000</v>
      </c>
      <c r="I46" s="57"/>
      <c r="J46" s="69"/>
      <c r="K46" s="57"/>
      <c r="L46" s="56"/>
      <c r="M46" s="55"/>
    </row>
    <row r="47" spans="1:13" ht="31.5" customHeight="1" thickBot="1">
      <c r="A47" s="289" t="s">
        <v>130</v>
      </c>
      <c r="B47" s="290"/>
      <c r="C47" s="290"/>
      <c r="D47" s="291"/>
      <c r="E47" s="85" t="s">
        <v>112</v>
      </c>
      <c r="F47" s="65">
        <f>F32+F38+F39+F41+F42+F43+F44+F45+F46</f>
        <v>10466080</v>
      </c>
      <c r="G47" s="65">
        <f>G32+G38+G39+G41+G42+G43+G44+G45+G46-G40</f>
        <v>8977867</v>
      </c>
      <c r="H47" s="65">
        <f>H32+H38+H39+H41+H42+H43+H44+H45+H46</f>
        <v>3015537</v>
      </c>
      <c r="I47" s="65"/>
      <c r="J47" s="88" t="s">
        <v>128</v>
      </c>
      <c r="K47" s="87"/>
      <c r="L47" s="86"/>
      <c r="M47" s="55"/>
    </row>
    <row r="48" spans="1:13" ht="36" customHeight="1" thickBot="1">
      <c r="A48" s="292"/>
      <c r="B48" s="293"/>
      <c r="C48" s="293"/>
      <c r="D48" s="294"/>
      <c r="E48" s="85" t="s">
        <v>129</v>
      </c>
      <c r="F48" s="65">
        <f>F32+F38+F40+F41+F42+F43+F44+F45+F46</f>
        <v>10221973</v>
      </c>
      <c r="G48" s="65">
        <f>G32+G38+G40+G41+G42+G43+G44+G45+G46</f>
        <v>10221973</v>
      </c>
      <c r="H48" s="65">
        <f>H32+H38+H40+H41+H42+H43+H44+H45+H46</f>
        <v>2771430</v>
      </c>
      <c r="I48" s="65"/>
      <c r="J48" s="88" t="s">
        <v>128</v>
      </c>
      <c r="K48" s="87"/>
      <c r="L48" s="86"/>
      <c r="M48" s="55"/>
    </row>
    <row r="49" spans="1:13" ht="13.5" thickBot="1">
      <c r="A49" s="295" t="s">
        <v>93</v>
      </c>
      <c r="B49" s="295" t="s">
        <v>2</v>
      </c>
      <c r="C49" s="295" t="s">
        <v>92</v>
      </c>
      <c r="D49" s="295" t="s">
        <v>91</v>
      </c>
      <c r="E49" s="280" t="s">
        <v>90</v>
      </c>
      <c r="F49" s="280" t="s">
        <v>89</v>
      </c>
      <c r="G49" s="280" t="s">
        <v>88</v>
      </c>
      <c r="H49" s="280"/>
      <c r="I49" s="280"/>
      <c r="J49" s="280"/>
      <c r="K49" s="280"/>
      <c r="L49" s="285" t="s">
        <v>87</v>
      </c>
      <c r="M49" s="279" t="s">
        <v>86</v>
      </c>
    </row>
    <row r="50" spans="1:13" ht="13.5" thickBot="1">
      <c r="A50" s="295"/>
      <c r="B50" s="295"/>
      <c r="C50" s="295"/>
      <c r="D50" s="295"/>
      <c r="E50" s="280"/>
      <c r="F50" s="280"/>
      <c r="G50" s="280" t="s">
        <v>85</v>
      </c>
      <c r="H50" s="280" t="s">
        <v>84</v>
      </c>
      <c r="I50" s="280"/>
      <c r="J50" s="280"/>
      <c r="K50" s="280"/>
      <c r="L50" s="285"/>
      <c r="M50" s="279"/>
    </row>
    <row r="51" spans="1:13" ht="12.75" customHeight="1" thickBot="1">
      <c r="A51" s="295"/>
      <c r="B51" s="295"/>
      <c r="C51" s="295"/>
      <c r="D51" s="295"/>
      <c r="E51" s="280"/>
      <c r="F51" s="280"/>
      <c r="G51" s="280"/>
      <c r="H51" s="280" t="s">
        <v>83</v>
      </c>
      <c r="I51" s="280" t="s">
        <v>82</v>
      </c>
      <c r="J51" s="280" t="s">
        <v>81</v>
      </c>
      <c r="K51" s="286" t="s">
        <v>80</v>
      </c>
      <c r="L51" s="285"/>
      <c r="M51" s="279"/>
    </row>
    <row r="52" spans="1:13" ht="13.5" thickBot="1">
      <c r="A52" s="295"/>
      <c r="B52" s="295"/>
      <c r="C52" s="295"/>
      <c r="D52" s="295"/>
      <c r="E52" s="280"/>
      <c r="F52" s="280"/>
      <c r="G52" s="280"/>
      <c r="H52" s="280"/>
      <c r="I52" s="280"/>
      <c r="J52" s="280"/>
      <c r="K52" s="286"/>
      <c r="L52" s="285"/>
      <c r="M52" s="279"/>
    </row>
    <row r="53" spans="1:13" ht="13.5" thickBot="1">
      <c r="A53" s="295"/>
      <c r="B53" s="295"/>
      <c r="C53" s="295"/>
      <c r="D53" s="295"/>
      <c r="E53" s="280"/>
      <c r="F53" s="280"/>
      <c r="G53" s="280"/>
      <c r="H53" s="280"/>
      <c r="I53" s="280"/>
      <c r="J53" s="280"/>
      <c r="K53" s="286"/>
      <c r="L53" s="285"/>
      <c r="M53" s="279"/>
    </row>
    <row r="54" spans="1:13" ht="42.75" customHeight="1" thickBot="1">
      <c r="A54" s="63">
        <v>22</v>
      </c>
      <c r="B54" s="63">
        <v>700</v>
      </c>
      <c r="C54" s="63">
        <v>70005</v>
      </c>
      <c r="D54" s="63">
        <v>6050</v>
      </c>
      <c r="E54" s="60" t="s">
        <v>127</v>
      </c>
      <c r="F54" s="57">
        <v>100000</v>
      </c>
      <c r="G54" s="57">
        <v>100000</v>
      </c>
      <c r="H54" s="57">
        <v>100000</v>
      </c>
      <c r="I54" s="67"/>
      <c r="J54" s="69" t="s">
        <v>101</v>
      </c>
      <c r="K54" s="57"/>
      <c r="L54" s="56"/>
      <c r="M54" s="55"/>
    </row>
    <row r="55" spans="1:13" ht="53.25" customHeight="1" thickBot="1">
      <c r="A55" s="63">
        <v>23</v>
      </c>
      <c r="B55" s="63">
        <v>700</v>
      </c>
      <c r="C55" s="63">
        <v>70005</v>
      </c>
      <c r="D55" s="63">
        <v>6050</v>
      </c>
      <c r="E55" s="60" t="s">
        <v>126</v>
      </c>
      <c r="F55" s="57">
        <v>58000</v>
      </c>
      <c r="G55" s="57">
        <v>58000</v>
      </c>
      <c r="H55" s="57">
        <v>58000</v>
      </c>
      <c r="I55" s="67"/>
      <c r="J55" s="69" t="s">
        <v>101</v>
      </c>
      <c r="K55" s="57"/>
      <c r="L55" s="56"/>
      <c r="M55" s="55"/>
    </row>
    <row r="56" spans="1:13" ht="39.75" thickBot="1">
      <c r="A56" s="63">
        <v>24</v>
      </c>
      <c r="B56" s="63">
        <v>700</v>
      </c>
      <c r="C56" s="63">
        <v>70005</v>
      </c>
      <c r="D56" s="63">
        <v>6050</v>
      </c>
      <c r="E56" s="60" t="s">
        <v>125</v>
      </c>
      <c r="F56" s="57">
        <v>452025</v>
      </c>
      <c r="G56" s="57">
        <v>452025</v>
      </c>
      <c r="H56" s="57">
        <v>31509</v>
      </c>
      <c r="I56" s="67"/>
      <c r="J56" s="67" t="s">
        <v>122</v>
      </c>
      <c r="K56" s="57"/>
      <c r="L56" s="56"/>
      <c r="M56" s="55"/>
    </row>
    <row r="57" spans="1:13" ht="49.5" thickBot="1">
      <c r="A57" s="63">
        <v>25</v>
      </c>
      <c r="B57" s="63">
        <v>700</v>
      </c>
      <c r="C57" s="63">
        <v>70005</v>
      </c>
      <c r="D57" s="63">
        <v>6050</v>
      </c>
      <c r="E57" s="60" t="s">
        <v>124</v>
      </c>
      <c r="F57" s="57">
        <v>225000</v>
      </c>
      <c r="G57" s="57">
        <v>225000</v>
      </c>
      <c r="H57" s="57">
        <v>225000</v>
      </c>
      <c r="I57" s="67"/>
      <c r="J57" s="67"/>
      <c r="K57" s="57"/>
      <c r="L57" s="56"/>
      <c r="M57" s="55"/>
    </row>
    <row r="58" spans="1:13" ht="13.5" thickBot="1">
      <c r="A58" s="287" t="s">
        <v>123</v>
      </c>
      <c r="B58" s="287"/>
      <c r="C58" s="287"/>
      <c r="D58" s="287"/>
      <c r="E58" s="85" t="s">
        <v>112</v>
      </c>
      <c r="F58" s="65">
        <v>835025</v>
      </c>
      <c r="G58" s="65">
        <v>835025</v>
      </c>
      <c r="H58" s="65">
        <v>414509</v>
      </c>
      <c r="I58" s="72"/>
      <c r="J58" s="72" t="s">
        <v>122</v>
      </c>
      <c r="K58" s="57"/>
      <c r="L58" s="56"/>
      <c r="M58" s="55"/>
    </row>
    <row r="59" spans="1:13" ht="27.75" thickBot="1">
      <c r="A59" s="61">
        <v>26</v>
      </c>
      <c r="B59" s="61">
        <v>750</v>
      </c>
      <c r="C59" s="61">
        <v>75023</v>
      </c>
      <c r="D59" s="61">
        <v>6060</v>
      </c>
      <c r="E59" s="84" t="s">
        <v>121</v>
      </c>
      <c r="F59" s="73">
        <v>75000</v>
      </c>
      <c r="G59" s="73">
        <v>75000</v>
      </c>
      <c r="H59" s="73">
        <v>75000</v>
      </c>
      <c r="I59" s="72"/>
      <c r="J59" s="72"/>
      <c r="K59" s="57"/>
      <c r="L59" s="56"/>
      <c r="M59" s="55"/>
    </row>
    <row r="60" spans="1:13" ht="13.5" thickBot="1">
      <c r="A60" s="288" t="s">
        <v>120</v>
      </c>
      <c r="B60" s="288"/>
      <c r="C60" s="288"/>
      <c r="D60" s="288"/>
      <c r="E60" s="83"/>
      <c r="F60" s="65">
        <f>SUM(F59)</f>
        <v>75000</v>
      </c>
      <c r="G60" s="65">
        <f>SUM(G59)</f>
        <v>75000</v>
      </c>
      <c r="H60" s="65">
        <f>SUM(H59)</f>
        <v>75000</v>
      </c>
      <c r="I60" s="72"/>
      <c r="J60" s="72"/>
      <c r="K60" s="57"/>
      <c r="L60" s="56"/>
      <c r="M60" s="55"/>
    </row>
    <row r="61" spans="1:13" ht="13.5" thickBot="1">
      <c r="A61" s="77"/>
      <c r="B61" s="77"/>
      <c r="C61" s="77"/>
      <c r="D61" s="77"/>
      <c r="E61" s="83"/>
      <c r="F61" s="65"/>
      <c r="G61" s="65"/>
      <c r="H61" s="65"/>
      <c r="I61" s="72"/>
      <c r="J61" s="72"/>
      <c r="K61" s="57"/>
      <c r="L61" s="56"/>
      <c r="M61" s="55"/>
    </row>
    <row r="62" spans="1:13" ht="13.5" thickBot="1">
      <c r="A62" s="61">
        <v>27</v>
      </c>
      <c r="B62" s="61">
        <v>750</v>
      </c>
      <c r="C62" s="61">
        <v>75022</v>
      </c>
      <c r="D62" s="61">
        <v>6060</v>
      </c>
      <c r="E62" s="82" t="s">
        <v>119</v>
      </c>
      <c r="F62" s="73">
        <v>8000</v>
      </c>
      <c r="G62" s="73">
        <v>8000</v>
      </c>
      <c r="H62" s="73">
        <v>8000</v>
      </c>
      <c r="I62" s="72"/>
      <c r="J62" s="72"/>
      <c r="K62" s="57"/>
      <c r="L62" s="56"/>
      <c r="M62" s="55"/>
    </row>
    <row r="63" spans="1:13" ht="13.5" thickBot="1">
      <c r="A63" s="81"/>
      <c r="B63" s="81"/>
      <c r="C63" s="81"/>
      <c r="D63" s="81"/>
      <c r="E63" s="80" t="s">
        <v>115</v>
      </c>
      <c r="F63" s="73">
        <v>5000</v>
      </c>
      <c r="G63" s="73">
        <v>5000</v>
      </c>
      <c r="H63" s="73">
        <v>5000</v>
      </c>
      <c r="I63" s="72"/>
      <c r="J63" s="72"/>
      <c r="K63" s="57"/>
      <c r="L63" s="56"/>
      <c r="M63" s="55"/>
    </row>
    <row r="64" spans="1:13" ht="13.5" thickBot="1">
      <c r="A64" s="287" t="s">
        <v>118</v>
      </c>
      <c r="B64" s="287"/>
      <c r="C64" s="287"/>
      <c r="D64" s="287"/>
      <c r="E64" s="78" t="s">
        <v>117</v>
      </c>
      <c r="F64" s="65">
        <f>SUM(F62)</f>
        <v>8000</v>
      </c>
      <c r="G64" s="65">
        <f>SUM(G62)</f>
        <v>8000</v>
      </c>
      <c r="H64" s="65">
        <f>SUM(H62)</f>
        <v>8000</v>
      </c>
      <c r="I64" s="72"/>
      <c r="J64" s="72"/>
      <c r="K64" s="57"/>
      <c r="L64" s="56"/>
      <c r="M64" s="55"/>
    </row>
    <row r="65" spans="1:13" ht="13.5" thickBot="1">
      <c r="A65" s="79"/>
      <c r="B65" s="79"/>
      <c r="C65" s="79"/>
      <c r="D65" s="79"/>
      <c r="E65" s="78" t="s">
        <v>115</v>
      </c>
      <c r="F65" s="76">
        <v>5000</v>
      </c>
      <c r="G65" s="76">
        <v>5000</v>
      </c>
      <c r="H65" s="76">
        <v>5000</v>
      </c>
      <c r="I65" s="72"/>
      <c r="J65" s="72"/>
      <c r="K65" s="57"/>
      <c r="L65" s="56"/>
      <c r="M65" s="55"/>
    </row>
    <row r="66" spans="1:13" ht="13.5" thickBot="1">
      <c r="A66" s="281" t="s">
        <v>116</v>
      </c>
      <c r="B66" s="281"/>
      <c r="C66" s="281"/>
      <c r="D66" s="281"/>
      <c r="E66" s="281"/>
      <c r="F66" s="76">
        <f>F64+F60</f>
        <v>83000</v>
      </c>
      <c r="G66" s="76">
        <f>G64+G60</f>
        <v>83000</v>
      </c>
      <c r="H66" s="76">
        <f>H64+H60</f>
        <v>83000</v>
      </c>
      <c r="I66" s="72"/>
      <c r="J66" s="72"/>
      <c r="K66" s="57"/>
      <c r="L66" s="56"/>
      <c r="M66" s="55"/>
    </row>
    <row r="67" spans="1:13" ht="13.5" thickBot="1">
      <c r="A67" s="77"/>
      <c r="B67" s="77"/>
      <c r="C67" s="77"/>
      <c r="D67" s="77"/>
      <c r="E67" s="77" t="s">
        <v>115</v>
      </c>
      <c r="F67" s="76">
        <v>80000</v>
      </c>
      <c r="G67" s="76">
        <v>80000</v>
      </c>
      <c r="H67" s="76">
        <v>80000</v>
      </c>
      <c r="I67" s="72"/>
      <c r="J67" s="72"/>
      <c r="K67" s="57"/>
      <c r="L67" s="56"/>
      <c r="M67" s="55"/>
    </row>
    <row r="68" spans="1:13" ht="45" customHeight="1" thickBot="1">
      <c r="A68" s="75">
        <v>28</v>
      </c>
      <c r="B68" s="75">
        <v>754</v>
      </c>
      <c r="C68" s="75">
        <v>75412</v>
      </c>
      <c r="D68" s="75">
        <v>6060</v>
      </c>
      <c r="E68" s="74" t="s">
        <v>114</v>
      </c>
      <c r="F68" s="73">
        <v>86470</v>
      </c>
      <c r="G68" s="73">
        <v>86470</v>
      </c>
      <c r="H68" s="73">
        <v>65000</v>
      </c>
      <c r="I68" s="72"/>
      <c r="J68" s="71" t="s">
        <v>111</v>
      </c>
      <c r="K68" s="57"/>
      <c r="L68" s="56"/>
      <c r="M68" s="55"/>
    </row>
    <row r="69" spans="1:13" ht="45" customHeight="1" thickBot="1">
      <c r="A69" s="272" t="s">
        <v>113</v>
      </c>
      <c r="B69" s="273"/>
      <c r="C69" s="273"/>
      <c r="D69" s="274"/>
      <c r="E69" s="66" t="s">
        <v>112</v>
      </c>
      <c r="F69" s="65">
        <f>F68</f>
        <v>86470</v>
      </c>
      <c r="G69" s="65">
        <f>G68</f>
        <v>86470</v>
      </c>
      <c r="H69" s="65">
        <f>H68</f>
        <v>65000</v>
      </c>
      <c r="I69" s="72"/>
      <c r="J69" s="71" t="s">
        <v>111</v>
      </c>
      <c r="K69" s="57"/>
      <c r="L69" s="56"/>
      <c r="M69" s="55"/>
    </row>
    <row r="70" spans="1:13" ht="13.5" thickBot="1">
      <c r="A70" s="271" t="s">
        <v>93</v>
      </c>
      <c r="B70" s="271" t="s">
        <v>2</v>
      </c>
      <c r="C70" s="271" t="s">
        <v>92</v>
      </c>
      <c r="D70" s="271" t="s">
        <v>91</v>
      </c>
      <c r="E70" s="280" t="s">
        <v>90</v>
      </c>
      <c r="F70" s="280" t="s">
        <v>89</v>
      </c>
      <c r="G70" s="280" t="s">
        <v>88</v>
      </c>
      <c r="H70" s="280"/>
      <c r="I70" s="280"/>
      <c r="J70" s="280"/>
      <c r="K70" s="280"/>
      <c r="L70" s="285" t="s">
        <v>87</v>
      </c>
      <c r="M70" s="279" t="s">
        <v>86</v>
      </c>
    </row>
    <row r="71" spans="1:13" ht="13.5" thickBot="1">
      <c r="A71" s="271"/>
      <c r="B71" s="271"/>
      <c r="C71" s="271"/>
      <c r="D71" s="271"/>
      <c r="E71" s="280"/>
      <c r="F71" s="280"/>
      <c r="G71" s="280" t="s">
        <v>85</v>
      </c>
      <c r="H71" s="280" t="s">
        <v>84</v>
      </c>
      <c r="I71" s="280"/>
      <c r="J71" s="280"/>
      <c r="K71" s="280"/>
      <c r="L71" s="285"/>
      <c r="M71" s="279"/>
    </row>
    <row r="72" spans="1:13" ht="12.75" customHeight="1" thickBot="1">
      <c r="A72" s="271"/>
      <c r="B72" s="271"/>
      <c r="C72" s="271"/>
      <c r="D72" s="271"/>
      <c r="E72" s="280"/>
      <c r="F72" s="280"/>
      <c r="G72" s="280"/>
      <c r="H72" s="280" t="s">
        <v>83</v>
      </c>
      <c r="I72" s="280" t="s">
        <v>82</v>
      </c>
      <c r="J72" s="280" t="s">
        <v>81</v>
      </c>
      <c r="K72" s="286" t="s">
        <v>80</v>
      </c>
      <c r="L72" s="285"/>
      <c r="M72" s="279"/>
    </row>
    <row r="73" spans="1:13" ht="13.5" thickBot="1">
      <c r="A73" s="271"/>
      <c r="B73" s="271"/>
      <c r="C73" s="271"/>
      <c r="D73" s="271"/>
      <c r="E73" s="280"/>
      <c r="F73" s="280"/>
      <c r="G73" s="280"/>
      <c r="H73" s="280"/>
      <c r="I73" s="280"/>
      <c r="J73" s="280"/>
      <c r="K73" s="286"/>
      <c r="L73" s="285"/>
      <c r="M73" s="279"/>
    </row>
    <row r="74" spans="1:13" ht="13.5" thickBot="1">
      <c r="A74" s="271"/>
      <c r="B74" s="271"/>
      <c r="C74" s="271"/>
      <c r="D74" s="271"/>
      <c r="E74" s="280"/>
      <c r="F74" s="280"/>
      <c r="G74" s="280"/>
      <c r="H74" s="280"/>
      <c r="I74" s="280"/>
      <c r="J74" s="280"/>
      <c r="K74" s="286"/>
      <c r="L74" s="285"/>
      <c r="M74" s="279"/>
    </row>
    <row r="75" spans="1:13" ht="99.75" customHeight="1" thickBot="1">
      <c r="A75" s="63">
        <v>29</v>
      </c>
      <c r="B75" s="63">
        <v>801</v>
      </c>
      <c r="C75" s="63">
        <v>80101</v>
      </c>
      <c r="D75" s="63">
        <v>6050</v>
      </c>
      <c r="E75" s="60" t="s">
        <v>110</v>
      </c>
      <c r="F75" s="57">
        <v>477000</v>
      </c>
      <c r="G75" s="57">
        <v>477000</v>
      </c>
      <c r="H75" s="57">
        <v>327000</v>
      </c>
      <c r="I75" s="67"/>
      <c r="J75" s="69" t="s">
        <v>109</v>
      </c>
      <c r="K75" s="57"/>
      <c r="L75" s="56"/>
      <c r="M75" s="70" t="s">
        <v>108</v>
      </c>
    </row>
    <row r="76" spans="1:13" ht="49.5" thickBot="1">
      <c r="A76" s="63">
        <v>30</v>
      </c>
      <c r="B76" s="63">
        <v>801</v>
      </c>
      <c r="C76" s="63">
        <v>80101</v>
      </c>
      <c r="D76" s="63">
        <v>6050</v>
      </c>
      <c r="E76" s="60" t="s">
        <v>107</v>
      </c>
      <c r="F76" s="57">
        <v>155000</v>
      </c>
      <c r="G76" s="57">
        <v>155000</v>
      </c>
      <c r="H76" s="57">
        <v>105000</v>
      </c>
      <c r="I76" s="67"/>
      <c r="J76" s="69" t="s">
        <v>106</v>
      </c>
      <c r="K76" s="57"/>
      <c r="L76" s="56"/>
      <c r="M76" s="70" t="s">
        <v>105</v>
      </c>
    </row>
    <row r="77" spans="1:13" ht="39.75" thickBot="1">
      <c r="A77" s="63">
        <v>31</v>
      </c>
      <c r="B77" s="63">
        <v>801</v>
      </c>
      <c r="C77" s="63">
        <v>80101</v>
      </c>
      <c r="D77" s="63">
        <v>6050</v>
      </c>
      <c r="E77" s="60" t="s">
        <v>104</v>
      </c>
      <c r="F77" s="57">
        <v>300000</v>
      </c>
      <c r="G77" s="57">
        <v>300000</v>
      </c>
      <c r="H77" s="57">
        <v>220000</v>
      </c>
      <c r="I77" s="67"/>
      <c r="J77" s="69" t="s">
        <v>103</v>
      </c>
      <c r="K77" s="57"/>
      <c r="L77" s="56"/>
      <c r="M77" s="55"/>
    </row>
    <row r="78" spans="1:13" ht="12.75" customHeight="1" thickBot="1">
      <c r="A78" s="277">
        <v>32</v>
      </c>
      <c r="B78" s="277">
        <v>801</v>
      </c>
      <c r="C78" s="277">
        <v>80101</v>
      </c>
      <c r="D78" s="277">
        <v>6050</v>
      </c>
      <c r="E78" s="278" t="s">
        <v>102</v>
      </c>
      <c r="F78" s="275">
        <v>220000</v>
      </c>
      <c r="G78" s="283">
        <v>220000</v>
      </c>
      <c r="H78" s="275">
        <v>220000</v>
      </c>
      <c r="I78" s="277"/>
      <c r="J78" s="284" t="s">
        <v>101</v>
      </c>
      <c r="K78" s="275"/>
      <c r="L78" s="275"/>
      <c r="M78" s="269"/>
    </row>
    <row r="79" spans="1:13" ht="33.75" customHeight="1" thickBot="1">
      <c r="A79" s="277"/>
      <c r="B79" s="277"/>
      <c r="C79" s="277"/>
      <c r="D79" s="277"/>
      <c r="E79" s="278"/>
      <c r="F79" s="275"/>
      <c r="G79" s="283"/>
      <c r="H79" s="275"/>
      <c r="I79" s="277"/>
      <c r="J79" s="284"/>
      <c r="K79" s="275"/>
      <c r="L79" s="275"/>
      <c r="M79" s="269"/>
    </row>
    <row r="80" spans="1:13" ht="39.75" thickBot="1">
      <c r="A80" s="63">
        <v>33</v>
      </c>
      <c r="B80" s="63">
        <v>801</v>
      </c>
      <c r="C80" s="63">
        <v>80101</v>
      </c>
      <c r="D80" s="63">
        <v>6050</v>
      </c>
      <c r="E80" s="60" t="s">
        <v>100</v>
      </c>
      <c r="F80" s="57">
        <v>140000</v>
      </c>
      <c r="G80" s="57">
        <v>140000</v>
      </c>
      <c r="H80" s="57">
        <v>90000</v>
      </c>
      <c r="I80" s="67"/>
      <c r="J80" s="69" t="s">
        <v>99</v>
      </c>
      <c r="K80" s="57"/>
      <c r="L80" s="56"/>
      <c r="M80" s="55"/>
    </row>
    <row r="81" spans="1:13" ht="53.25" customHeight="1" thickBot="1">
      <c r="A81" s="63">
        <v>34</v>
      </c>
      <c r="B81" s="63">
        <v>801</v>
      </c>
      <c r="C81" s="63">
        <v>80101</v>
      </c>
      <c r="D81" s="63">
        <v>6050</v>
      </c>
      <c r="E81" s="60" t="s">
        <v>98</v>
      </c>
      <c r="F81" s="57">
        <v>60000</v>
      </c>
      <c r="G81" s="57">
        <v>60000</v>
      </c>
      <c r="H81" s="57">
        <v>60000</v>
      </c>
      <c r="I81" s="67"/>
      <c r="J81" s="58" t="s">
        <v>97</v>
      </c>
      <c r="K81" s="57"/>
      <c r="L81" s="56"/>
      <c r="M81" s="68"/>
    </row>
    <row r="82" spans="1:13" ht="66" customHeight="1" thickBot="1">
      <c r="A82" s="63">
        <v>35</v>
      </c>
      <c r="B82" s="63">
        <v>801</v>
      </c>
      <c r="C82" s="63">
        <v>80101</v>
      </c>
      <c r="D82" s="63">
        <v>6050</v>
      </c>
      <c r="E82" s="60" t="s">
        <v>96</v>
      </c>
      <c r="F82" s="57">
        <v>60000</v>
      </c>
      <c r="G82" s="57">
        <v>60000</v>
      </c>
      <c r="H82" s="57">
        <v>60000</v>
      </c>
      <c r="I82" s="67"/>
      <c r="J82" s="58" t="s">
        <v>74</v>
      </c>
      <c r="K82" s="57"/>
      <c r="L82" s="56"/>
      <c r="M82" s="55"/>
    </row>
    <row r="83" spans="1:13" ht="39" thickBot="1">
      <c r="A83" s="281" t="s">
        <v>95</v>
      </c>
      <c r="B83" s="281"/>
      <c r="C83" s="281"/>
      <c r="D83" s="281"/>
      <c r="E83" s="66"/>
      <c r="F83" s="65">
        <f>SUM(F75:F82)</f>
        <v>1412000</v>
      </c>
      <c r="G83" s="65">
        <f>SUM(G75:G82)</f>
        <v>1412000</v>
      </c>
      <c r="H83" s="65">
        <f>SUM(H75:H82)</f>
        <v>1082000</v>
      </c>
      <c r="I83" s="64"/>
      <c r="J83" s="62" t="s">
        <v>94</v>
      </c>
      <c r="K83" s="57"/>
      <c r="L83" s="56"/>
      <c r="M83" s="55"/>
    </row>
    <row r="84" spans="1:13" ht="13.5" thickBot="1">
      <c r="A84" s="271" t="s">
        <v>93</v>
      </c>
      <c r="B84" s="271" t="s">
        <v>2</v>
      </c>
      <c r="C84" s="271" t="s">
        <v>92</v>
      </c>
      <c r="D84" s="271" t="s">
        <v>91</v>
      </c>
      <c r="E84" s="280" t="s">
        <v>90</v>
      </c>
      <c r="F84" s="280" t="s">
        <v>89</v>
      </c>
      <c r="G84" s="280" t="s">
        <v>88</v>
      </c>
      <c r="H84" s="280"/>
      <c r="I84" s="280"/>
      <c r="J84" s="280"/>
      <c r="K84" s="280"/>
      <c r="L84" s="282" t="s">
        <v>87</v>
      </c>
      <c r="M84" s="279" t="s">
        <v>86</v>
      </c>
    </row>
    <row r="85" spans="1:13" ht="13.5" thickBot="1">
      <c r="A85" s="271"/>
      <c r="B85" s="271"/>
      <c r="C85" s="271"/>
      <c r="D85" s="271"/>
      <c r="E85" s="280"/>
      <c r="F85" s="280"/>
      <c r="G85" s="280" t="s">
        <v>85</v>
      </c>
      <c r="H85" s="280" t="s">
        <v>84</v>
      </c>
      <c r="I85" s="280"/>
      <c r="J85" s="280"/>
      <c r="K85" s="280"/>
      <c r="L85" s="282"/>
      <c r="M85" s="279"/>
    </row>
    <row r="86" spans="1:13" ht="12.75" customHeight="1" thickBot="1">
      <c r="A86" s="271"/>
      <c r="B86" s="271"/>
      <c r="C86" s="271"/>
      <c r="D86" s="271"/>
      <c r="E86" s="280"/>
      <c r="F86" s="280"/>
      <c r="G86" s="280"/>
      <c r="H86" s="280" t="s">
        <v>83</v>
      </c>
      <c r="I86" s="280" t="s">
        <v>82</v>
      </c>
      <c r="J86" s="280" t="s">
        <v>81</v>
      </c>
      <c r="K86" s="280" t="s">
        <v>80</v>
      </c>
      <c r="L86" s="282"/>
      <c r="M86" s="279"/>
    </row>
    <row r="87" spans="1:13" ht="13.5" thickBot="1">
      <c r="A87" s="271"/>
      <c r="B87" s="271"/>
      <c r="C87" s="271"/>
      <c r="D87" s="271"/>
      <c r="E87" s="280"/>
      <c r="F87" s="280"/>
      <c r="G87" s="280"/>
      <c r="H87" s="280"/>
      <c r="I87" s="280"/>
      <c r="J87" s="280"/>
      <c r="K87" s="280"/>
      <c r="L87" s="282"/>
      <c r="M87" s="279"/>
    </row>
    <row r="88" spans="1:13" ht="13.5" thickBot="1">
      <c r="A88" s="271"/>
      <c r="B88" s="271"/>
      <c r="C88" s="271"/>
      <c r="D88" s="271"/>
      <c r="E88" s="280"/>
      <c r="F88" s="280"/>
      <c r="G88" s="280"/>
      <c r="H88" s="280"/>
      <c r="I88" s="280"/>
      <c r="J88" s="280"/>
      <c r="K88" s="280"/>
      <c r="L88" s="282"/>
      <c r="M88" s="279"/>
    </row>
    <row r="89" spans="1:13" ht="42.75" customHeight="1" thickBot="1">
      <c r="A89" s="63">
        <v>36</v>
      </c>
      <c r="B89" s="63">
        <v>900</v>
      </c>
      <c r="C89" s="63">
        <v>90015</v>
      </c>
      <c r="D89" s="63">
        <v>6050</v>
      </c>
      <c r="E89" s="60" t="s">
        <v>79</v>
      </c>
      <c r="F89" s="57">
        <v>120000</v>
      </c>
      <c r="G89" s="57">
        <v>120000</v>
      </c>
      <c r="H89" s="57">
        <v>120000</v>
      </c>
      <c r="I89" s="57"/>
      <c r="J89" s="58" t="s">
        <v>74</v>
      </c>
      <c r="K89" s="57"/>
      <c r="L89" s="56"/>
      <c r="M89" s="55"/>
    </row>
    <row r="90" spans="1:13" ht="36.75" customHeight="1" thickBot="1">
      <c r="A90" s="270" t="s">
        <v>78</v>
      </c>
      <c r="B90" s="270"/>
      <c r="C90" s="270"/>
      <c r="D90" s="270"/>
      <c r="E90" s="60"/>
      <c r="F90" s="59">
        <f>SUM(F89:F89)</f>
        <v>120000</v>
      </c>
      <c r="G90" s="59">
        <f>G89</f>
        <v>120000</v>
      </c>
      <c r="H90" s="59">
        <f>H89</f>
        <v>120000</v>
      </c>
      <c r="I90" s="57"/>
      <c r="J90" s="62" t="s">
        <v>77</v>
      </c>
      <c r="K90" s="57"/>
      <c r="L90" s="56"/>
      <c r="M90" s="55"/>
    </row>
    <row r="91" spans="1:13" ht="12.75" customHeight="1" thickBot="1">
      <c r="A91" s="277">
        <v>37</v>
      </c>
      <c r="B91" s="277">
        <v>921</v>
      </c>
      <c r="C91" s="277">
        <v>92109</v>
      </c>
      <c r="D91" s="277">
        <v>6050</v>
      </c>
      <c r="E91" s="278" t="s">
        <v>76</v>
      </c>
      <c r="F91" s="275">
        <v>211300</v>
      </c>
      <c r="G91" s="275">
        <v>211300</v>
      </c>
      <c r="H91" s="275">
        <v>211300</v>
      </c>
      <c r="I91" s="268"/>
      <c r="J91" s="276" t="s">
        <v>74</v>
      </c>
      <c r="K91" s="268"/>
      <c r="L91" s="268"/>
      <c r="M91" s="269"/>
    </row>
    <row r="92" spans="1:13" ht="38.25" customHeight="1" thickBot="1">
      <c r="A92" s="277"/>
      <c r="B92" s="277"/>
      <c r="C92" s="277"/>
      <c r="D92" s="277"/>
      <c r="E92" s="278"/>
      <c r="F92" s="275"/>
      <c r="G92" s="275"/>
      <c r="H92" s="275"/>
      <c r="I92" s="268"/>
      <c r="J92" s="276"/>
      <c r="K92" s="268"/>
      <c r="L92" s="268"/>
      <c r="M92" s="269"/>
    </row>
    <row r="93" spans="1:13" ht="36.75" customHeight="1" thickBot="1">
      <c r="A93" s="270" t="s">
        <v>75</v>
      </c>
      <c r="B93" s="270"/>
      <c r="C93" s="270"/>
      <c r="D93" s="270"/>
      <c r="E93" s="60"/>
      <c r="F93" s="59">
        <f>SUM(F91)</f>
        <v>211300</v>
      </c>
      <c r="G93" s="59">
        <f>SUM(G91)</f>
        <v>211300</v>
      </c>
      <c r="H93" s="59">
        <f>H91</f>
        <v>211300</v>
      </c>
      <c r="I93" s="57"/>
      <c r="J93" s="58" t="s">
        <v>74</v>
      </c>
      <c r="K93" s="57"/>
      <c r="L93" s="56"/>
      <c r="M93" s="55"/>
    </row>
    <row r="94" spans="1:13" ht="49.5" customHeight="1" thickBot="1">
      <c r="A94" s="271" t="s">
        <v>73</v>
      </c>
      <c r="B94" s="271"/>
      <c r="C94" s="271"/>
      <c r="D94" s="271"/>
      <c r="E94" s="271"/>
      <c r="F94" s="52">
        <f>F93+F90+F83+F69+F66+F58+F47+F31+F27</f>
        <v>24936875</v>
      </c>
      <c r="G94" s="52">
        <v>24936875</v>
      </c>
      <c r="H94" s="52">
        <f>H93+H90+H83+H69+H66+H58+H47+H31+H27</f>
        <v>8436965</v>
      </c>
      <c r="I94" s="52">
        <f>I27+I31+I47+I58+I64+I83+I90+I93</f>
        <v>4368767</v>
      </c>
      <c r="J94" s="54" t="s">
        <v>72</v>
      </c>
      <c r="K94" s="50"/>
      <c r="L94" s="49"/>
      <c r="M94" s="53" t="s">
        <v>71</v>
      </c>
    </row>
    <row r="95" spans="1:13" ht="51.75" thickBot="1">
      <c r="A95" s="271" t="s">
        <v>70</v>
      </c>
      <c r="B95" s="271"/>
      <c r="C95" s="271"/>
      <c r="D95" s="271"/>
      <c r="E95" s="271"/>
      <c r="F95" s="52">
        <f>F93+F90+F83+F69+F67+F58+F48+F31+F27</f>
        <v>24689768</v>
      </c>
      <c r="G95" s="52">
        <f>G93+G90+G83+G69+G67+G58+G48+G31+G27</f>
        <v>24689768</v>
      </c>
      <c r="H95" s="52">
        <f>H93+H90+H83+H69+H67+H58+H48+H31+H27</f>
        <v>8189858</v>
      </c>
      <c r="I95" s="52">
        <f>I93+I90+I83+I69+I66+I58+I47+I31+I27</f>
        <v>4368767</v>
      </c>
      <c r="J95" s="51" t="s">
        <v>69</v>
      </c>
      <c r="K95" s="50"/>
      <c r="L95" s="49"/>
      <c r="M95" s="48"/>
    </row>
    <row r="96" spans="1:13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3" ht="12.75">
      <c r="A97" s="46" t="s">
        <v>68</v>
      </c>
      <c r="B97" s="46"/>
      <c r="C97" s="46"/>
      <c r="D97" s="46"/>
      <c r="E97" s="46"/>
      <c r="F97" s="46"/>
      <c r="G97" s="44"/>
      <c r="H97" s="44"/>
      <c r="I97" s="44"/>
      <c r="J97" s="44"/>
      <c r="K97" s="44"/>
      <c r="L97" s="44"/>
      <c r="M97" s="44"/>
    </row>
    <row r="98" spans="1:13" ht="12.75">
      <c r="A98" s="46" t="s">
        <v>67</v>
      </c>
      <c r="B98" s="46"/>
      <c r="C98" s="46"/>
      <c r="D98" s="46"/>
      <c r="E98" s="46"/>
      <c r="F98" s="46"/>
      <c r="G98" s="44"/>
      <c r="H98" s="44"/>
      <c r="I98" s="44"/>
      <c r="J98" s="44"/>
      <c r="K98" s="44"/>
      <c r="L98" s="44"/>
      <c r="M98" s="44"/>
    </row>
    <row r="99" spans="1:13" ht="12.75">
      <c r="A99" s="46" t="s">
        <v>66</v>
      </c>
      <c r="B99" s="46"/>
      <c r="C99" s="46"/>
      <c r="D99" s="46"/>
      <c r="E99" s="46"/>
      <c r="F99" s="46"/>
      <c r="G99" s="44"/>
      <c r="H99" s="44"/>
      <c r="I99" s="44"/>
      <c r="J99" s="44"/>
      <c r="K99" s="44"/>
      <c r="L99" s="44"/>
      <c r="M99" s="44"/>
    </row>
    <row r="100" spans="1:13" ht="12.75">
      <c r="A100" s="46" t="s">
        <v>65</v>
      </c>
      <c r="B100" s="46"/>
      <c r="C100" s="46"/>
      <c r="D100" s="46"/>
      <c r="E100" s="46"/>
      <c r="F100" s="46"/>
      <c r="G100" s="44"/>
      <c r="H100" s="44"/>
      <c r="I100" s="44"/>
      <c r="J100" s="44"/>
      <c r="K100" s="44"/>
      <c r="L100" s="44"/>
      <c r="M100" s="44"/>
    </row>
    <row r="101" spans="1:13" ht="12.75">
      <c r="A101" s="46"/>
      <c r="B101" s="46"/>
      <c r="C101" s="46"/>
      <c r="D101" s="46"/>
      <c r="E101" s="46"/>
      <c r="F101" s="46"/>
      <c r="G101" s="44"/>
      <c r="H101" s="44"/>
      <c r="I101" s="44"/>
      <c r="J101" s="44"/>
      <c r="K101" s="44"/>
      <c r="L101" s="44"/>
      <c r="M101" s="44"/>
    </row>
    <row r="102" spans="1:13" ht="12.75">
      <c r="A102" s="47" t="s">
        <v>64</v>
      </c>
      <c r="B102" s="46"/>
      <c r="C102" s="46"/>
      <c r="D102" s="46"/>
      <c r="E102" s="46"/>
      <c r="F102" s="46"/>
      <c r="G102" s="44"/>
      <c r="H102" s="44"/>
      <c r="I102" s="44"/>
      <c r="J102" s="44"/>
      <c r="K102" s="44"/>
      <c r="L102" s="44"/>
      <c r="M102" s="44"/>
    </row>
    <row r="103" spans="1:13" ht="12.75">
      <c r="A103" s="45" t="s">
        <v>63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</sheetData>
  <sheetProtection/>
  <mergeCells count="144">
    <mergeCell ref="J1:M3"/>
    <mergeCell ref="A4:L4"/>
    <mergeCell ref="A6:A10"/>
    <mergeCell ref="B6:B10"/>
    <mergeCell ref="C6:C10"/>
    <mergeCell ref="D6:D10"/>
    <mergeCell ref="E6:E10"/>
    <mergeCell ref="F6:F10"/>
    <mergeCell ref="G6:K6"/>
    <mergeCell ref="L6:L10"/>
    <mergeCell ref="M6:M10"/>
    <mergeCell ref="G7:G10"/>
    <mergeCell ref="H7:K7"/>
    <mergeCell ref="H8:H10"/>
    <mergeCell ref="I8:I10"/>
    <mergeCell ref="J8:J10"/>
    <mergeCell ref="K8:K10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A19:A23"/>
    <mergeCell ref="B19:B23"/>
    <mergeCell ref="C19:C23"/>
    <mergeCell ref="D19:D23"/>
    <mergeCell ref="E19:E23"/>
    <mergeCell ref="F19:F23"/>
    <mergeCell ref="G19:K19"/>
    <mergeCell ref="L19:L23"/>
    <mergeCell ref="M19:M23"/>
    <mergeCell ref="G20:G23"/>
    <mergeCell ref="H20:K20"/>
    <mergeCell ref="H21:H23"/>
    <mergeCell ref="I21:I23"/>
    <mergeCell ref="J21:J23"/>
    <mergeCell ref="K21:K23"/>
    <mergeCell ref="A27:D27"/>
    <mergeCell ref="A31:D31"/>
    <mergeCell ref="A33:A37"/>
    <mergeCell ref="B33:B37"/>
    <mergeCell ref="C33:C37"/>
    <mergeCell ref="D33:D37"/>
    <mergeCell ref="F33:F37"/>
    <mergeCell ref="G33:K33"/>
    <mergeCell ref="L33:L37"/>
    <mergeCell ref="M33:M37"/>
    <mergeCell ref="G34:G37"/>
    <mergeCell ref="H34:K34"/>
    <mergeCell ref="H35:H37"/>
    <mergeCell ref="I35:I37"/>
    <mergeCell ref="J35:J37"/>
    <mergeCell ref="K35:K37"/>
    <mergeCell ref="A49:A53"/>
    <mergeCell ref="B49:B53"/>
    <mergeCell ref="C49:C53"/>
    <mergeCell ref="D49:D53"/>
    <mergeCell ref="E49:E53"/>
    <mergeCell ref="F49:F53"/>
    <mergeCell ref="G49:K49"/>
    <mergeCell ref="A47:D48"/>
    <mergeCell ref="E33:E37"/>
    <mergeCell ref="L49:L53"/>
    <mergeCell ref="M49:M53"/>
    <mergeCell ref="G50:G53"/>
    <mergeCell ref="H50:K50"/>
    <mergeCell ref="H51:H53"/>
    <mergeCell ref="I51:I53"/>
    <mergeCell ref="J51:J53"/>
    <mergeCell ref="K51:K53"/>
    <mergeCell ref="A58:D58"/>
    <mergeCell ref="A60:D60"/>
    <mergeCell ref="A64:D64"/>
    <mergeCell ref="A66:E66"/>
    <mergeCell ref="A70:A74"/>
    <mergeCell ref="B70:B74"/>
    <mergeCell ref="C70:C74"/>
    <mergeCell ref="D70:D74"/>
    <mergeCell ref="E70:E74"/>
    <mergeCell ref="F70:F74"/>
    <mergeCell ref="G70:K70"/>
    <mergeCell ref="L70:L74"/>
    <mergeCell ref="M70:M74"/>
    <mergeCell ref="G71:G74"/>
    <mergeCell ref="H71:K71"/>
    <mergeCell ref="H72:H74"/>
    <mergeCell ref="I72:I74"/>
    <mergeCell ref="J72:J74"/>
    <mergeCell ref="K72:K74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A83:D83"/>
    <mergeCell ref="A84:A88"/>
    <mergeCell ref="B84:B88"/>
    <mergeCell ref="C84:C88"/>
    <mergeCell ref="D84:D88"/>
    <mergeCell ref="E84:E88"/>
    <mergeCell ref="F84:F88"/>
    <mergeCell ref="G84:K84"/>
    <mergeCell ref="L84:L88"/>
    <mergeCell ref="M84:M88"/>
    <mergeCell ref="G85:G88"/>
    <mergeCell ref="H85:K85"/>
    <mergeCell ref="H86:H88"/>
    <mergeCell ref="I86:I88"/>
    <mergeCell ref="J86:J88"/>
    <mergeCell ref="K86:K88"/>
    <mergeCell ref="J91:J92"/>
    <mergeCell ref="K91:K92"/>
    <mergeCell ref="A90:D90"/>
    <mergeCell ref="A91:A92"/>
    <mergeCell ref="B91:B92"/>
    <mergeCell ref="C91:C92"/>
    <mergeCell ref="D91:D92"/>
    <mergeCell ref="E91:E92"/>
    <mergeCell ref="L91:L92"/>
    <mergeCell ref="M91:M92"/>
    <mergeCell ref="A93:D93"/>
    <mergeCell ref="A94:E94"/>
    <mergeCell ref="A95:E95"/>
    <mergeCell ref="A69:D69"/>
    <mergeCell ref="F91:F92"/>
    <mergeCell ref="G91:G92"/>
    <mergeCell ref="H91:H92"/>
    <mergeCell ref="I91:I9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showRowColHeaders="0" view="pageLayout" workbookViewId="0" topLeftCell="A1">
      <selection activeCell="H14" sqref="H14"/>
    </sheetView>
  </sheetViews>
  <sheetFormatPr defaultColWidth="11.625" defaultRowHeight="12.75"/>
  <cols>
    <col min="1" max="16384" width="11.625" style="25" customWidth="1"/>
  </cols>
  <sheetData>
    <row r="1" spans="1:11" ht="15.75">
      <c r="A1" s="202"/>
      <c r="B1" s="202"/>
      <c r="C1" s="202"/>
      <c r="D1" s="202"/>
      <c r="E1" s="202"/>
      <c r="F1" s="202"/>
      <c r="G1" s="202"/>
      <c r="H1" s="202"/>
      <c r="I1" s="303" t="s">
        <v>304</v>
      </c>
      <c r="J1" s="303"/>
      <c r="K1" s="303"/>
    </row>
    <row r="2" spans="1:11" ht="20.25" customHeight="1">
      <c r="A2" s="202"/>
      <c r="B2" s="202"/>
      <c r="C2" s="202"/>
      <c r="D2" s="202"/>
      <c r="E2" s="202"/>
      <c r="F2" s="202"/>
      <c r="G2" s="202"/>
      <c r="H2" s="202"/>
      <c r="I2" s="303"/>
      <c r="J2" s="303"/>
      <c r="K2" s="303"/>
    </row>
    <row r="3" spans="1:10" ht="7.5" customHeight="1">
      <c r="A3" s="202"/>
      <c r="B3" s="202"/>
      <c r="C3" s="202"/>
      <c r="D3" s="202"/>
      <c r="E3" s="202"/>
      <c r="F3" s="202"/>
      <c r="G3" s="202"/>
      <c r="H3" s="202"/>
      <c r="I3" s="203"/>
      <c r="J3" s="203"/>
    </row>
    <row r="4" spans="1:10" ht="15.75">
      <c r="A4" s="304" t="s">
        <v>48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5" t="s">
        <v>2</v>
      </c>
      <c r="B5" s="305" t="s">
        <v>3</v>
      </c>
      <c r="C5" s="305" t="s">
        <v>49</v>
      </c>
      <c r="D5" s="301" t="s">
        <v>50</v>
      </c>
      <c r="E5" s="301" t="s">
        <v>51</v>
      </c>
      <c r="F5" s="301" t="s">
        <v>52</v>
      </c>
      <c r="G5" s="301"/>
      <c r="H5" s="301"/>
      <c r="I5" s="301"/>
      <c r="J5" s="301"/>
    </row>
    <row r="6" spans="1:10" ht="12.75" customHeight="1">
      <c r="A6" s="305"/>
      <c r="B6" s="305"/>
      <c r="C6" s="305"/>
      <c r="D6" s="301"/>
      <c r="E6" s="301"/>
      <c r="F6" s="301" t="s">
        <v>53</v>
      </c>
      <c r="G6" s="301" t="s">
        <v>54</v>
      </c>
      <c r="H6" s="301"/>
      <c r="I6" s="301"/>
      <c r="J6" s="301" t="s">
        <v>55</v>
      </c>
    </row>
    <row r="7" spans="1:10" ht="33.75">
      <c r="A7" s="305"/>
      <c r="B7" s="305"/>
      <c r="C7" s="305"/>
      <c r="D7" s="301"/>
      <c r="E7" s="301"/>
      <c r="F7" s="301"/>
      <c r="G7" s="204" t="s">
        <v>56</v>
      </c>
      <c r="H7" s="205" t="s">
        <v>57</v>
      </c>
      <c r="I7" s="205" t="s">
        <v>58</v>
      </c>
      <c r="J7" s="301"/>
    </row>
    <row r="8" spans="1:10" ht="12.75">
      <c r="A8" s="206">
        <v>1</v>
      </c>
      <c r="B8" s="206">
        <v>2</v>
      </c>
      <c r="C8" s="206">
        <v>3</v>
      </c>
      <c r="D8" s="206">
        <v>4</v>
      </c>
      <c r="E8" s="206">
        <v>5</v>
      </c>
      <c r="F8" s="206">
        <v>6</v>
      </c>
      <c r="G8" s="206">
        <v>7</v>
      </c>
      <c r="H8" s="206">
        <v>8</v>
      </c>
      <c r="I8" s="206">
        <v>9</v>
      </c>
      <c r="J8" s="206">
        <v>10</v>
      </c>
    </row>
    <row r="9" spans="1:10" ht="12.75">
      <c r="A9" s="207" t="s">
        <v>59</v>
      </c>
      <c r="B9" s="207" t="s">
        <v>60</v>
      </c>
      <c r="C9" s="208">
        <v>2010</v>
      </c>
      <c r="D9" s="209">
        <v>299471</v>
      </c>
      <c r="E9" s="209">
        <f>SUM(E10:E16)</f>
        <v>299471.00000000006</v>
      </c>
      <c r="F9" s="209">
        <f>SUM(F10:F16)</f>
        <v>299471.00000000006</v>
      </c>
      <c r="G9" s="209">
        <f>G11</f>
        <v>3000</v>
      </c>
      <c r="H9" s="209">
        <f>H12+H13</f>
        <v>529.2</v>
      </c>
      <c r="I9" s="206"/>
      <c r="J9" s="206"/>
    </row>
    <row r="10" spans="1:10" ht="12.75">
      <c r="A10" s="206"/>
      <c r="B10" s="206"/>
      <c r="C10" s="210">
        <v>4430</v>
      </c>
      <c r="D10" s="210"/>
      <c r="E10" s="211">
        <v>293598.59</v>
      </c>
      <c r="F10" s="211">
        <v>293598.59</v>
      </c>
      <c r="G10" s="210"/>
      <c r="H10" s="210"/>
      <c r="I10" s="212"/>
      <c r="J10" s="212"/>
    </row>
    <row r="11" spans="1:10" ht="12.75">
      <c r="A11" s="206"/>
      <c r="B11" s="206"/>
      <c r="C11" s="210">
        <v>4170</v>
      </c>
      <c r="D11" s="210"/>
      <c r="E11" s="211">
        <v>3000</v>
      </c>
      <c r="F11" s="211">
        <v>3000</v>
      </c>
      <c r="G11" s="211">
        <v>3000</v>
      </c>
      <c r="H11" s="211"/>
      <c r="I11" s="212"/>
      <c r="J11" s="212"/>
    </row>
    <row r="12" spans="1:10" ht="12.75">
      <c r="A12" s="206"/>
      <c r="B12" s="206"/>
      <c r="C12" s="210">
        <v>4110</v>
      </c>
      <c r="D12" s="210"/>
      <c r="E12" s="211">
        <v>455.7</v>
      </c>
      <c r="F12" s="211">
        <v>455.7</v>
      </c>
      <c r="G12" s="211"/>
      <c r="H12" s="211">
        <v>455.7</v>
      </c>
      <c r="I12" s="212"/>
      <c r="J12" s="212"/>
    </row>
    <row r="13" spans="1:10" ht="12.75">
      <c r="A13" s="206"/>
      <c r="B13" s="206"/>
      <c r="C13" s="210">
        <v>4120</v>
      </c>
      <c r="D13" s="210"/>
      <c r="E13" s="211">
        <v>73.5</v>
      </c>
      <c r="F13" s="211">
        <v>73.5</v>
      </c>
      <c r="G13" s="211"/>
      <c r="H13" s="211">
        <v>73.5</v>
      </c>
      <c r="I13" s="212"/>
      <c r="J13" s="212"/>
    </row>
    <row r="14" spans="1:10" ht="12.75">
      <c r="A14" s="206"/>
      <c r="B14" s="206"/>
      <c r="C14" s="210">
        <v>4300</v>
      </c>
      <c r="D14" s="210"/>
      <c r="E14" s="211">
        <v>2000</v>
      </c>
      <c r="F14" s="211">
        <v>2000</v>
      </c>
      <c r="G14" s="213"/>
      <c r="H14" s="213"/>
      <c r="I14" s="212"/>
      <c r="J14" s="212"/>
    </row>
    <row r="15" spans="1:10" ht="12.75">
      <c r="A15" s="206"/>
      <c r="B15" s="206"/>
      <c r="C15" s="210">
        <v>4750</v>
      </c>
      <c r="D15" s="210"/>
      <c r="E15" s="211">
        <v>243.21</v>
      </c>
      <c r="F15" s="211">
        <v>243.21</v>
      </c>
      <c r="G15" s="213"/>
      <c r="H15" s="213"/>
      <c r="I15" s="212"/>
      <c r="J15" s="212"/>
    </row>
    <row r="16" spans="1:10" ht="12.75">
      <c r="A16" s="206"/>
      <c r="B16" s="206"/>
      <c r="C16" s="210">
        <v>4740</v>
      </c>
      <c r="D16" s="210"/>
      <c r="E16" s="211">
        <v>100</v>
      </c>
      <c r="F16" s="211">
        <v>100</v>
      </c>
      <c r="G16" s="213"/>
      <c r="H16" s="213"/>
      <c r="I16" s="212"/>
      <c r="J16" s="212"/>
    </row>
    <row r="17" spans="1:10" ht="12.75">
      <c r="A17" s="214">
        <v>750</v>
      </c>
      <c r="B17" s="214">
        <v>75011</v>
      </c>
      <c r="C17" s="215">
        <v>2010</v>
      </c>
      <c r="D17" s="216">
        <v>67944</v>
      </c>
      <c r="E17" s="216">
        <v>67944</v>
      </c>
      <c r="F17" s="217">
        <v>67944</v>
      </c>
      <c r="G17" s="217">
        <f>G18+G19</f>
        <v>52900</v>
      </c>
      <c r="H17" s="217">
        <f>H20+H21</f>
        <v>10800</v>
      </c>
      <c r="I17" s="218"/>
      <c r="J17" s="218"/>
    </row>
    <row r="18" spans="1:10" ht="12.75">
      <c r="A18" s="219"/>
      <c r="B18" s="219"/>
      <c r="C18" s="220">
        <v>4010</v>
      </c>
      <c r="D18" s="218"/>
      <c r="E18" s="41">
        <v>48800</v>
      </c>
      <c r="F18" s="41">
        <v>48800</v>
      </c>
      <c r="G18" s="41">
        <v>48800</v>
      </c>
      <c r="H18" s="218"/>
      <c r="I18" s="218"/>
      <c r="J18" s="218"/>
    </row>
    <row r="19" spans="1:10" ht="12.75">
      <c r="A19" s="219"/>
      <c r="B19" s="219"/>
      <c r="C19" s="220">
        <v>4040</v>
      </c>
      <c r="D19" s="218"/>
      <c r="E19" s="41">
        <v>4100</v>
      </c>
      <c r="F19" s="41">
        <v>4100</v>
      </c>
      <c r="G19" s="221">
        <v>4100</v>
      </c>
      <c r="H19" s="41"/>
      <c r="I19" s="218"/>
      <c r="J19" s="218"/>
    </row>
    <row r="20" spans="1:10" ht="12.75">
      <c r="A20" s="219"/>
      <c r="B20" s="219"/>
      <c r="C20" s="220">
        <v>4110</v>
      </c>
      <c r="D20" s="218"/>
      <c r="E20" s="41">
        <v>9500</v>
      </c>
      <c r="F20" s="41">
        <v>9500</v>
      </c>
      <c r="G20" s="218"/>
      <c r="H20" s="41">
        <v>9500</v>
      </c>
      <c r="I20" s="218"/>
      <c r="J20" s="218"/>
    </row>
    <row r="21" spans="1:10" ht="12.75">
      <c r="A21" s="219"/>
      <c r="B21" s="219"/>
      <c r="C21" s="220">
        <v>4120</v>
      </c>
      <c r="D21" s="218"/>
      <c r="E21" s="41">
        <v>1300</v>
      </c>
      <c r="F21" s="41">
        <v>1300</v>
      </c>
      <c r="G21" s="218"/>
      <c r="H21" s="41">
        <v>1300</v>
      </c>
      <c r="I21" s="218"/>
      <c r="J21" s="218"/>
    </row>
    <row r="22" spans="1:10" ht="12.75">
      <c r="A22" s="219"/>
      <c r="B22" s="219"/>
      <c r="C22" s="220">
        <v>4210</v>
      </c>
      <c r="D22" s="218"/>
      <c r="E22" s="41">
        <v>1744</v>
      </c>
      <c r="F22" s="41">
        <v>1744</v>
      </c>
      <c r="G22" s="218"/>
      <c r="H22" s="218"/>
      <c r="I22" s="218"/>
      <c r="J22" s="218"/>
    </row>
    <row r="23" spans="1:10" ht="12.75">
      <c r="A23" s="219"/>
      <c r="B23" s="219"/>
      <c r="C23" s="220">
        <v>4440</v>
      </c>
      <c r="D23" s="218"/>
      <c r="E23" s="41">
        <v>2500</v>
      </c>
      <c r="F23" s="41">
        <v>2500</v>
      </c>
      <c r="G23" s="218"/>
      <c r="H23" s="218"/>
      <c r="I23" s="218"/>
      <c r="J23" s="218"/>
    </row>
    <row r="24" spans="1:10" ht="12.75">
      <c r="A24" s="215">
        <v>751</v>
      </c>
      <c r="B24" s="215">
        <v>75101</v>
      </c>
      <c r="C24" s="215">
        <v>2010</v>
      </c>
      <c r="D24" s="217">
        <v>1968</v>
      </c>
      <c r="E24" s="217">
        <v>1968</v>
      </c>
      <c r="F24" s="217">
        <v>1968</v>
      </c>
      <c r="G24" s="217">
        <f>G27</f>
        <v>1500</v>
      </c>
      <c r="H24" s="217">
        <f>H25+H26</f>
        <v>297</v>
      </c>
      <c r="I24" s="221"/>
      <c r="J24" s="221"/>
    </row>
    <row r="25" spans="1:10" ht="12.75">
      <c r="A25" s="219"/>
      <c r="B25" s="219"/>
      <c r="C25" s="213">
        <v>4110</v>
      </c>
      <c r="D25" s="221"/>
      <c r="E25" s="221">
        <v>260</v>
      </c>
      <c r="F25" s="221">
        <v>260</v>
      </c>
      <c r="G25" s="221"/>
      <c r="H25" s="221">
        <v>260</v>
      </c>
      <c r="I25" s="221"/>
      <c r="J25" s="221"/>
    </row>
    <row r="26" spans="1:10" ht="12.75">
      <c r="A26" s="219"/>
      <c r="B26" s="219"/>
      <c r="C26" s="213">
        <v>4120</v>
      </c>
      <c r="D26" s="221"/>
      <c r="E26" s="221">
        <v>37</v>
      </c>
      <c r="F26" s="221">
        <v>37</v>
      </c>
      <c r="G26" s="221"/>
      <c r="H26" s="221">
        <v>37</v>
      </c>
      <c r="I26" s="221"/>
      <c r="J26" s="221"/>
    </row>
    <row r="27" spans="1:10" ht="12.75">
      <c r="A27" s="219"/>
      <c r="B27" s="219"/>
      <c r="C27" s="213">
        <v>4170</v>
      </c>
      <c r="D27" s="221"/>
      <c r="E27" s="221">
        <v>1500</v>
      </c>
      <c r="F27" s="221">
        <v>1500</v>
      </c>
      <c r="G27" s="221">
        <v>1500</v>
      </c>
      <c r="H27" s="221"/>
      <c r="I27" s="221"/>
      <c r="J27" s="221"/>
    </row>
    <row r="28" spans="1:10" ht="12.75">
      <c r="A28" s="219"/>
      <c r="B28" s="219"/>
      <c r="C28" s="213">
        <v>4210</v>
      </c>
      <c r="D28" s="221"/>
      <c r="E28" s="221">
        <v>171</v>
      </c>
      <c r="F28" s="221">
        <v>171</v>
      </c>
      <c r="G28" s="221"/>
      <c r="H28" s="221"/>
      <c r="I28" s="221"/>
      <c r="J28" s="221"/>
    </row>
    <row r="29" spans="1:10" ht="12.75">
      <c r="A29" s="222">
        <v>751</v>
      </c>
      <c r="B29" s="222">
        <v>75113</v>
      </c>
      <c r="C29" s="223">
        <v>2010</v>
      </c>
      <c r="D29" s="224">
        <v>25525</v>
      </c>
      <c r="E29" s="224">
        <v>25525</v>
      </c>
      <c r="F29" s="224">
        <v>25525</v>
      </c>
      <c r="G29" s="221"/>
      <c r="H29" s="221"/>
      <c r="I29" s="221"/>
      <c r="J29" s="221"/>
    </row>
    <row r="30" spans="1:10" ht="12.75">
      <c r="A30" s="222"/>
      <c r="B30" s="222"/>
      <c r="C30" s="213">
        <v>3030</v>
      </c>
      <c r="D30" s="221"/>
      <c r="E30" s="221">
        <v>11880</v>
      </c>
      <c r="F30" s="221">
        <v>11880</v>
      </c>
      <c r="G30" s="221"/>
      <c r="H30" s="221"/>
      <c r="I30" s="221"/>
      <c r="J30" s="221"/>
    </row>
    <row r="31" spans="1:10" ht="12.75">
      <c r="A31" s="222"/>
      <c r="B31" s="222"/>
      <c r="C31" s="213">
        <v>4170</v>
      </c>
      <c r="D31" s="221"/>
      <c r="E31" s="221">
        <v>4870.05</v>
      </c>
      <c r="F31" s="221">
        <v>4870.05</v>
      </c>
      <c r="G31" s="221"/>
      <c r="H31" s="221"/>
      <c r="I31" s="221"/>
      <c r="J31" s="221"/>
    </row>
    <row r="32" spans="1:10" ht="12.75">
      <c r="A32" s="219"/>
      <c r="B32" s="219"/>
      <c r="C32" s="213">
        <v>4210</v>
      </c>
      <c r="D32" s="221"/>
      <c r="E32" s="221">
        <v>3414.56</v>
      </c>
      <c r="F32" s="221">
        <v>3414.56</v>
      </c>
      <c r="G32" s="221"/>
      <c r="H32" s="221"/>
      <c r="I32" s="221"/>
      <c r="J32" s="221"/>
    </row>
    <row r="33" spans="1:10" ht="12.75">
      <c r="A33" s="219"/>
      <c r="B33" s="219"/>
      <c r="C33" s="213">
        <v>4300</v>
      </c>
      <c r="D33" s="221"/>
      <c r="E33" s="221">
        <v>3459</v>
      </c>
      <c r="F33" s="221">
        <v>3459</v>
      </c>
      <c r="G33" s="221"/>
      <c r="H33" s="221"/>
      <c r="I33" s="221"/>
      <c r="J33" s="221"/>
    </row>
    <row r="34" spans="1:10" ht="12.75">
      <c r="A34" s="219"/>
      <c r="B34" s="219"/>
      <c r="C34" s="213">
        <v>4410</v>
      </c>
      <c r="D34" s="221"/>
      <c r="E34" s="221">
        <v>1901.39</v>
      </c>
      <c r="F34" s="221">
        <v>1901.39</v>
      </c>
      <c r="G34" s="221"/>
      <c r="H34" s="221"/>
      <c r="I34" s="221"/>
      <c r="J34" s="221"/>
    </row>
    <row r="35" spans="1:10" ht="12.75">
      <c r="A35" s="215">
        <v>754</v>
      </c>
      <c r="B35" s="215">
        <v>75414</v>
      </c>
      <c r="C35" s="215">
        <v>2010</v>
      </c>
      <c r="D35" s="217">
        <v>400</v>
      </c>
      <c r="E35" s="217">
        <v>400</v>
      </c>
      <c r="F35" s="217">
        <v>400</v>
      </c>
      <c r="G35" s="217"/>
      <c r="H35" s="221"/>
      <c r="I35" s="221"/>
      <c r="J35" s="221"/>
    </row>
    <row r="36" spans="1:10" ht="12.75">
      <c r="A36" s="219"/>
      <c r="B36" s="219"/>
      <c r="C36" s="213">
        <v>4300</v>
      </c>
      <c r="D36" s="221"/>
      <c r="E36" s="221">
        <v>400</v>
      </c>
      <c r="F36" s="221">
        <v>400</v>
      </c>
      <c r="G36" s="221"/>
      <c r="H36" s="221"/>
      <c r="I36" s="221"/>
      <c r="J36" s="221"/>
    </row>
    <row r="37" spans="1:10" ht="12.75">
      <c r="A37" s="215">
        <v>852</v>
      </c>
      <c r="B37" s="215">
        <v>85212</v>
      </c>
      <c r="C37" s="215">
        <v>2010</v>
      </c>
      <c r="D37" s="217">
        <v>3533000</v>
      </c>
      <c r="E37" s="217">
        <v>3533000</v>
      </c>
      <c r="F37" s="217">
        <v>3533000</v>
      </c>
      <c r="G37" s="217">
        <f>G40+G41</f>
        <v>69902</v>
      </c>
      <c r="H37" s="217">
        <v>56208</v>
      </c>
      <c r="I37" s="217">
        <f>I39</f>
        <v>3373100</v>
      </c>
      <c r="J37" s="221"/>
    </row>
    <row r="38" spans="1:10" ht="12.75">
      <c r="A38" s="219"/>
      <c r="B38" s="219"/>
      <c r="C38" s="213">
        <v>3020</v>
      </c>
      <c r="D38" s="221"/>
      <c r="E38" s="221">
        <v>611</v>
      </c>
      <c r="F38" s="221">
        <v>611</v>
      </c>
      <c r="G38" s="221"/>
      <c r="H38" s="221"/>
      <c r="I38" s="221"/>
      <c r="J38" s="221"/>
    </row>
    <row r="39" spans="1:10" ht="12.75">
      <c r="A39" s="219"/>
      <c r="B39" s="219"/>
      <c r="C39" s="213">
        <v>3110</v>
      </c>
      <c r="D39" s="221"/>
      <c r="E39" s="221">
        <v>3373100</v>
      </c>
      <c r="F39" s="221">
        <v>3373100</v>
      </c>
      <c r="G39" s="221"/>
      <c r="H39" s="221"/>
      <c r="I39" s="221">
        <v>3373100</v>
      </c>
      <c r="J39" s="221"/>
    </row>
    <row r="40" spans="1:10" ht="12.75">
      <c r="A40" s="219"/>
      <c r="B40" s="219"/>
      <c r="C40" s="213">
        <v>4010</v>
      </c>
      <c r="D40" s="221"/>
      <c r="E40" s="221">
        <v>63010</v>
      </c>
      <c r="F40" s="221">
        <v>63010</v>
      </c>
      <c r="G40" s="221">
        <v>63010</v>
      </c>
      <c r="H40" s="221"/>
      <c r="I40" s="221"/>
      <c r="J40" s="221"/>
    </row>
    <row r="41" spans="1:10" ht="12.75">
      <c r="A41" s="219"/>
      <c r="B41" s="219"/>
      <c r="C41" s="213">
        <v>4040</v>
      </c>
      <c r="D41" s="221"/>
      <c r="E41" s="221">
        <v>6892</v>
      </c>
      <c r="F41" s="221">
        <v>6892</v>
      </c>
      <c r="G41" s="221">
        <v>6892</v>
      </c>
      <c r="H41" s="221"/>
      <c r="I41" s="221"/>
      <c r="J41" s="221"/>
    </row>
    <row r="42" spans="1:10" ht="12.75">
      <c r="A42" s="219"/>
      <c r="B42" s="219"/>
      <c r="C42" s="213">
        <v>4110</v>
      </c>
      <c r="D42" s="221"/>
      <c r="E42" s="221">
        <v>51608</v>
      </c>
      <c r="F42" s="221">
        <v>51608</v>
      </c>
      <c r="G42" s="221"/>
      <c r="H42" s="221">
        <v>51608</v>
      </c>
      <c r="I42" s="221"/>
      <c r="J42" s="221"/>
    </row>
    <row r="43" spans="1:10" ht="12.75">
      <c r="A43" s="219"/>
      <c r="B43" s="219"/>
      <c r="C43" s="213">
        <v>4120</v>
      </c>
      <c r="D43" s="221"/>
      <c r="E43" s="221">
        <v>1600</v>
      </c>
      <c r="F43" s="221">
        <v>1600</v>
      </c>
      <c r="G43" s="221"/>
      <c r="H43" s="221">
        <v>1600</v>
      </c>
      <c r="I43" s="221"/>
      <c r="J43" s="221"/>
    </row>
    <row r="44" spans="1:10" ht="12.75">
      <c r="A44" s="219"/>
      <c r="B44" s="219"/>
      <c r="C44" s="213">
        <v>4170</v>
      </c>
      <c r="D44" s="221"/>
      <c r="E44" s="221">
        <v>3000</v>
      </c>
      <c r="F44" s="221">
        <v>3000</v>
      </c>
      <c r="G44" s="221"/>
      <c r="H44" s="221">
        <v>3000</v>
      </c>
      <c r="I44" s="221"/>
      <c r="J44" s="221"/>
    </row>
    <row r="45" spans="1:10" ht="12.75">
      <c r="A45" s="219"/>
      <c r="B45" s="219"/>
      <c r="C45" s="213">
        <v>4210</v>
      </c>
      <c r="D45" s="221"/>
      <c r="E45" s="221">
        <v>4107</v>
      </c>
      <c r="F45" s="221">
        <v>4107</v>
      </c>
      <c r="G45" s="221"/>
      <c r="H45" s="221"/>
      <c r="I45" s="221"/>
      <c r="J45" s="221"/>
    </row>
    <row r="46" spans="1:10" ht="12.75">
      <c r="A46" s="219"/>
      <c r="B46" s="219"/>
      <c r="C46" s="213">
        <v>4280</v>
      </c>
      <c r="D46" s="221"/>
      <c r="E46" s="221">
        <v>100</v>
      </c>
      <c r="F46" s="221">
        <v>100</v>
      </c>
      <c r="G46" s="221"/>
      <c r="H46" s="221"/>
      <c r="I46" s="221"/>
      <c r="J46" s="221"/>
    </row>
    <row r="47" spans="1:10" ht="12.75">
      <c r="A47" s="219"/>
      <c r="B47" s="219"/>
      <c r="C47" s="213">
        <v>4300</v>
      </c>
      <c r="D47" s="221"/>
      <c r="E47" s="221">
        <v>17672</v>
      </c>
      <c r="F47" s="221">
        <v>17672</v>
      </c>
      <c r="G47" s="221"/>
      <c r="H47" s="221"/>
      <c r="I47" s="221"/>
      <c r="J47" s="221"/>
    </row>
    <row r="48" spans="1:10" ht="12.75">
      <c r="A48" s="219"/>
      <c r="B48" s="219"/>
      <c r="C48" s="213">
        <v>4370</v>
      </c>
      <c r="D48" s="221"/>
      <c r="E48" s="221">
        <v>2000</v>
      </c>
      <c r="F48" s="221">
        <v>2000</v>
      </c>
      <c r="G48" s="221"/>
      <c r="H48" s="221"/>
      <c r="I48" s="221"/>
      <c r="J48" s="221"/>
    </row>
    <row r="49" spans="1:10" ht="12.75">
      <c r="A49" s="219"/>
      <c r="B49" s="219"/>
      <c r="C49" s="213">
        <v>4410</v>
      </c>
      <c r="D49" s="221"/>
      <c r="E49" s="221">
        <v>300</v>
      </c>
      <c r="F49" s="221">
        <v>300</v>
      </c>
      <c r="G49" s="221"/>
      <c r="H49" s="221"/>
      <c r="I49" s="221"/>
      <c r="J49" s="221"/>
    </row>
    <row r="50" spans="1:10" ht="12.75">
      <c r="A50" s="219"/>
      <c r="B50" s="219"/>
      <c r="C50" s="213">
        <v>4440</v>
      </c>
      <c r="D50" s="221"/>
      <c r="E50" s="221">
        <v>4000</v>
      </c>
      <c r="F50" s="221">
        <v>4000</v>
      </c>
      <c r="G50" s="221"/>
      <c r="H50" s="221"/>
      <c r="I50" s="221"/>
      <c r="J50" s="221"/>
    </row>
    <row r="51" spans="1:10" ht="12.75">
      <c r="A51" s="219"/>
      <c r="B51" s="219"/>
      <c r="C51" s="213">
        <v>4700</v>
      </c>
      <c r="D51" s="221"/>
      <c r="E51" s="221">
        <v>1000</v>
      </c>
      <c r="F51" s="221">
        <v>1000</v>
      </c>
      <c r="G51" s="221"/>
      <c r="H51" s="221"/>
      <c r="I51" s="221"/>
      <c r="J51" s="221"/>
    </row>
    <row r="52" spans="1:10" ht="12.75">
      <c r="A52" s="225"/>
      <c r="B52" s="225"/>
      <c r="C52" s="213">
        <v>4750</v>
      </c>
      <c r="D52" s="221"/>
      <c r="E52" s="221">
        <v>4000</v>
      </c>
      <c r="F52" s="221">
        <v>4000</v>
      </c>
      <c r="G52" s="221"/>
      <c r="H52" s="221"/>
      <c r="I52" s="221"/>
      <c r="J52" s="221"/>
    </row>
    <row r="53" spans="1:10" ht="12.75">
      <c r="A53" s="215">
        <v>852</v>
      </c>
      <c r="B53" s="215">
        <v>85213</v>
      </c>
      <c r="C53" s="215">
        <v>2010</v>
      </c>
      <c r="D53" s="217">
        <v>12279</v>
      </c>
      <c r="E53" s="217">
        <v>12279</v>
      </c>
      <c r="F53" s="217">
        <v>12279</v>
      </c>
      <c r="G53" s="221"/>
      <c r="H53" s="221"/>
      <c r="I53" s="221"/>
      <c r="J53" s="221"/>
    </row>
    <row r="54" spans="1:10" ht="12.75">
      <c r="A54" s="219"/>
      <c r="B54" s="219"/>
      <c r="C54" s="213">
        <v>4130</v>
      </c>
      <c r="D54" s="221"/>
      <c r="E54" s="221">
        <v>12279</v>
      </c>
      <c r="F54" s="221">
        <v>12279</v>
      </c>
      <c r="G54" s="226"/>
      <c r="H54" s="226"/>
      <c r="I54" s="226"/>
      <c r="J54" s="221"/>
    </row>
    <row r="55" spans="1:10" ht="12.75">
      <c r="A55" s="215">
        <v>852</v>
      </c>
      <c r="B55" s="215">
        <v>85214</v>
      </c>
      <c r="C55" s="215">
        <v>2010</v>
      </c>
      <c r="D55" s="217">
        <v>125087</v>
      </c>
      <c r="E55" s="217">
        <v>125087</v>
      </c>
      <c r="F55" s="217">
        <v>125087</v>
      </c>
      <c r="G55" s="217"/>
      <c r="H55" s="217"/>
      <c r="I55" s="217">
        <v>125087</v>
      </c>
      <c r="J55" s="221"/>
    </row>
    <row r="56" spans="1:10" ht="12.75">
      <c r="A56" s="219"/>
      <c r="B56" s="219"/>
      <c r="C56" s="213">
        <v>3110</v>
      </c>
      <c r="D56" s="221"/>
      <c r="E56" s="221">
        <v>125087</v>
      </c>
      <c r="F56" s="221">
        <v>125087</v>
      </c>
      <c r="G56" s="221"/>
      <c r="H56" s="221"/>
      <c r="I56" s="221">
        <v>125087</v>
      </c>
      <c r="J56" s="221"/>
    </row>
    <row r="57" spans="1:10" ht="15">
      <c r="A57" s="302" t="s">
        <v>61</v>
      </c>
      <c r="B57" s="302"/>
      <c r="C57" s="302"/>
      <c r="D57" s="302"/>
      <c r="E57" s="227">
        <f>E17+E24+E35+E37+E53+E55+E29+E9</f>
        <v>4065674</v>
      </c>
      <c r="F57" s="227">
        <f>F9+F17+F24+F29+F35+F37+F53+F55</f>
        <v>4065674</v>
      </c>
      <c r="G57" s="227">
        <f>G37+G24+G17+G9</f>
        <v>127302</v>
      </c>
      <c r="H57" s="227">
        <f>H37+H24+H17+H9</f>
        <v>67834.2</v>
      </c>
      <c r="I57" s="227">
        <f>I37+I55</f>
        <v>3498187</v>
      </c>
      <c r="J57" s="218"/>
    </row>
    <row r="58" spans="1:6" ht="12.75">
      <c r="A58" s="228"/>
      <c r="B58" s="228"/>
      <c r="C58" s="228"/>
      <c r="D58" s="228"/>
      <c r="E58" s="228"/>
      <c r="F58" s="228"/>
    </row>
    <row r="59" spans="1:6" ht="12.75">
      <c r="A59" s="229" t="s">
        <v>62</v>
      </c>
      <c r="B59" s="228"/>
      <c r="C59" s="228"/>
      <c r="D59" s="228"/>
      <c r="E59" s="228"/>
      <c r="F59" s="228"/>
    </row>
  </sheetData>
  <sheetProtection/>
  <mergeCells count="12">
    <mergeCell ref="I1:K2"/>
    <mergeCell ref="A4:J4"/>
    <mergeCell ref="A5:A7"/>
    <mergeCell ref="B5:B7"/>
    <mergeCell ref="C5:C7"/>
    <mergeCell ref="D5:D7"/>
    <mergeCell ref="E5:E7"/>
    <mergeCell ref="F5:J5"/>
    <mergeCell ref="F6:F7"/>
    <mergeCell ref="G6:I6"/>
    <mergeCell ref="J6:J7"/>
    <mergeCell ref="A57:D57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3" sqref="A3:Q3"/>
    </sheetView>
  </sheetViews>
  <sheetFormatPr defaultColWidth="10.25390625" defaultRowHeight="12.75"/>
  <cols>
    <col min="1" max="1" width="3.625" style="119" customWidth="1"/>
    <col min="2" max="2" width="17.75390625" style="119" customWidth="1"/>
    <col min="3" max="3" width="11.625" style="119" customWidth="1"/>
    <col min="4" max="4" width="10.625" style="119" customWidth="1"/>
    <col min="5" max="5" width="11.00390625" style="119" customWidth="1"/>
    <col min="6" max="6" width="9.625" style="119" customWidth="1"/>
    <col min="7" max="7" width="8.25390625" style="119" customWidth="1"/>
    <col min="8" max="8" width="8.875" style="119" customWidth="1"/>
    <col min="9" max="9" width="8.75390625" style="119" customWidth="1"/>
    <col min="10" max="11" width="7.75390625" style="119" customWidth="1"/>
    <col min="12" max="12" width="8.125" style="119" customWidth="1"/>
    <col min="13" max="13" width="11.75390625" style="119" customWidth="1"/>
    <col min="14" max="14" width="10.00390625" style="119" customWidth="1"/>
    <col min="15" max="15" width="8.25390625" style="119" customWidth="1"/>
    <col min="16" max="16" width="8.125" style="119" customWidth="1"/>
    <col min="17" max="17" width="11.00390625" style="119" customWidth="1"/>
    <col min="18" max="16384" width="10.25390625" style="119" customWidth="1"/>
  </cols>
  <sheetData>
    <row r="1" ht="11.25">
      <c r="M1" s="119" t="s">
        <v>305</v>
      </c>
    </row>
    <row r="2" ht="11.25">
      <c r="M2" s="119" t="s">
        <v>306</v>
      </c>
    </row>
    <row r="3" spans="1:17" ht="12.75">
      <c r="A3" s="306" t="s">
        <v>238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</row>
    <row r="5" spans="1:17" ht="10.5" customHeight="1">
      <c r="A5" s="307" t="s">
        <v>93</v>
      </c>
      <c r="B5" s="307" t="s">
        <v>237</v>
      </c>
      <c r="C5" s="308" t="s">
        <v>236</v>
      </c>
      <c r="D5" s="308" t="s">
        <v>235</v>
      </c>
      <c r="E5" s="308" t="s">
        <v>234</v>
      </c>
      <c r="F5" s="307" t="s">
        <v>54</v>
      </c>
      <c r="G5" s="307"/>
      <c r="H5" s="307" t="s">
        <v>88</v>
      </c>
      <c r="I5" s="307"/>
      <c r="J5" s="307"/>
      <c r="K5" s="307"/>
      <c r="L5" s="307"/>
      <c r="M5" s="307"/>
      <c r="N5" s="307"/>
      <c r="O5" s="307"/>
      <c r="P5" s="307"/>
      <c r="Q5" s="307"/>
    </row>
    <row r="6" spans="1:17" ht="10.5" customHeight="1">
      <c r="A6" s="307"/>
      <c r="B6" s="307"/>
      <c r="C6" s="308"/>
      <c r="D6" s="308"/>
      <c r="E6" s="308"/>
      <c r="F6" s="308" t="s">
        <v>233</v>
      </c>
      <c r="G6" s="308" t="s">
        <v>232</v>
      </c>
      <c r="H6" s="307" t="s">
        <v>217</v>
      </c>
      <c r="I6" s="307"/>
      <c r="J6" s="307"/>
      <c r="K6" s="307"/>
      <c r="L6" s="307"/>
      <c r="M6" s="307"/>
      <c r="N6" s="307"/>
      <c r="O6" s="307"/>
      <c r="P6" s="307"/>
      <c r="Q6" s="307"/>
    </row>
    <row r="7" spans="1:17" ht="10.5" customHeight="1">
      <c r="A7" s="307"/>
      <c r="B7" s="307"/>
      <c r="C7" s="308"/>
      <c r="D7" s="308"/>
      <c r="E7" s="308"/>
      <c r="F7" s="308"/>
      <c r="G7" s="308"/>
      <c r="H7" s="308" t="s">
        <v>231</v>
      </c>
      <c r="I7" s="307" t="s">
        <v>52</v>
      </c>
      <c r="J7" s="307"/>
      <c r="K7" s="307"/>
      <c r="L7" s="307"/>
      <c r="M7" s="307"/>
      <c r="N7" s="307"/>
      <c r="O7" s="307"/>
      <c r="P7" s="307"/>
      <c r="Q7" s="307"/>
    </row>
    <row r="8" spans="1:17" ht="14.25" customHeight="1">
      <c r="A8" s="307"/>
      <c r="B8" s="307"/>
      <c r="C8" s="308"/>
      <c r="D8" s="308"/>
      <c r="E8" s="308"/>
      <c r="F8" s="308"/>
      <c r="G8" s="308"/>
      <c r="H8" s="308"/>
      <c r="I8" s="307" t="s">
        <v>230</v>
      </c>
      <c r="J8" s="307"/>
      <c r="K8" s="307"/>
      <c r="L8" s="307"/>
      <c r="M8" s="307" t="s">
        <v>229</v>
      </c>
      <c r="N8" s="307"/>
      <c r="O8" s="307"/>
      <c r="P8" s="307"/>
      <c r="Q8" s="307"/>
    </row>
    <row r="9" spans="1:17" ht="12.75" customHeight="1">
      <c r="A9" s="307"/>
      <c r="B9" s="307"/>
      <c r="C9" s="308"/>
      <c r="D9" s="308"/>
      <c r="E9" s="308"/>
      <c r="F9" s="308"/>
      <c r="G9" s="308"/>
      <c r="H9" s="308"/>
      <c r="I9" s="308" t="s">
        <v>228</v>
      </c>
      <c r="J9" s="307" t="s">
        <v>226</v>
      </c>
      <c r="K9" s="307"/>
      <c r="L9" s="307"/>
      <c r="M9" s="308" t="s">
        <v>227</v>
      </c>
      <c r="N9" s="308" t="s">
        <v>226</v>
      </c>
      <c r="O9" s="308"/>
      <c r="P9" s="308"/>
      <c r="Q9" s="308"/>
    </row>
    <row r="10" spans="1:17" ht="39" customHeight="1">
      <c r="A10" s="307"/>
      <c r="B10" s="307"/>
      <c r="C10" s="308"/>
      <c r="D10" s="308"/>
      <c r="E10" s="308"/>
      <c r="F10" s="308"/>
      <c r="G10" s="308"/>
      <c r="H10" s="308"/>
      <c r="I10" s="308"/>
      <c r="J10" s="151" t="s">
        <v>223</v>
      </c>
      <c r="K10" s="151" t="s">
        <v>222</v>
      </c>
      <c r="L10" s="151" t="s">
        <v>225</v>
      </c>
      <c r="M10" s="308"/>
      <c r="N10" s="152" t="s">
        <v>224</v>
      </c>
      <c r="O10" s="151" t="s">
        <v>223</v>
      </c>
      <c r="P10" s="151" t="s">
        <v>222</v>
      </c>
      <c r="Q10" s="151" t="s">
        <v>221</v>
      </c>
    </row>
    <row r="11" spans="1:17" ht="7.5" customHeight="1">
      <c r="A11" s="150">
        <v>1</v>
      </c>
      <c r="B11" s="150">
        <v>2</v>
      </c>
      <c r="C11" s="150">
        <v>3</v>
      </c>
      <c r="D11" s="150">
        <v>4</v>
      </c>
      <c r="E11" s="150">
        <v>5</v>
      </c>
      <c r="F11" s="150">
        <v>6</v>
      </c>
      <c r="G11" s="150">
        <v>7</v>
      </c>
      <c r="H11" s="150">
        <v>8</v>
      </c>
      <c r="I11" s="150">
        <v>9</v>
      </c>
      <c r="J11" s="150">
        <v>10</v>
      </c>
      <c r="K11" s="150">
        <v>11</v>
      </c>
      <c r="L11" s="150">
        <v>12</v>
      </c>
      <c r="M11" s="150">
        <v>13</v>
      </c>
      <c r="N11" s="150">
        <v>14</v>
      </c>
      <c r="O11" s="150">
        <v>15</v>
      </c>
      <c r="P11" s="150">
        <v>16</v>
      </c>
      <c r="Q11" s="150">
        <v>17</v>
      </c>
    </row>
    <row r="12" spans="1:17" s="121" customFormat="1" ht="11.25">
      <c r="A12" s="149">
        <v>1</v>
      </c>
      <c r="B12" s="148" t="s">
        <v>220</v>
      </c>
      <c r="C12" s="312" t="s">
        <v>179</v>
      </c>
      <c r="D12" s="312"/>
      <c r="E12" s="147">
        <v>0</v>
      </c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</row>
    <row r="13" spans="1:17" ht="10.5" customHeight="1">
      <c r="A13" s="313" t="s">
        <v>219</v>
      </c>
      <c r="B13" s="125" t="s">
        <v>212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</row>
    <row r="14" spans="1:17" ht="11.25">
      <c r="A14" s="313"/>
      <c r="B14" s="125" t="s">
        <v>210</v>
      </c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</row>
    <row r="15" spans="1:17" ht="11.25">
      <c r="A15" s="313"/>
      <c r="B15" s="125" t="s">
        <v>208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</row>
    <row r="16" spans="1:17" ht="11.25">
      <c r="A16" s="313"/>
      <c r="B16" s="125" t="s">
        <v>206</v>
      </c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</row>
    <row r="17" spans="1:17" ht="11.25">
      <c r="A17" s="313"/>
      <c r="B17" s="125" t="s">
        <v>204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ht="11.25">
      <c r="A18" s="313"/>
      <c r="B18" s="125" t="s">
        <v>218</v>
      </c>
      <c r="C18" s="146"/>
      <c r="D18" s="146"/>
      <c r="E18" s="132"/>
      <c r="F18" s="132"/>
      <c r="G18" s="132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17" ht="11.25">
      <c r="A19" s="313"/>
      <c r="B19" s="125" t="s">
        <v>217</v>
      </c>
      <c r="C19" s="146"/>
      <c r="D19" s="146"/>
      <c r="E19" s="132"/>
      <c r="F19" s="132"/>
      <c r="G19" s="132"/>
      <c r="H19" s="146"/>
      <c r="I19" s="146"/>
      <c r="J19" s="146"/>
      <c r="K19" s="146"/>
      <c r="L19" s="146"/>
      <c r="M19" s="146"/>
      <c r="N19" s="146"/>
      <c r="O19" s="146"/>
      <c r="P19" s="146"/>
      <c r="Q19" s="146"/>
    </row>
    <row r="20" spans="1:17" ht="11.25">
      <c r="A20" s="313"/>
      <c r="B20" s="125" t="s">
        <v>216</v>
      </c>
      <c r="C20" s="146"/>
      <c r="D20" s="146"/>
      <c r="E20" s="132"/>
      <c r="F20" s="132"/>
      <c r="G20" s="132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1.25">
      <c r="A21" s="313"/>
      <c r="B21" s="125" t="s">
        <v>215</v>
      </c>
      <c r="C21" s="146"/>
      <c r="D21" s="146"/>
      <c r="E21" s="132"/>
      <c r="F21" s="132"/>
      <c r="G21" s="132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17" s="121" customFormat="1" ht="11.25">
      <c r="A22" s="145">
        <v>2</v>
      </c>
      <c r="B22" s="144" t="s">
        <v>214</v>
      </c>
      <c r="C22" s="315" t="s">
        <v>179</v>
      </c>
      <c r="D22" s="315"/>
      <c r="E22" s="130">
        <f>E27</f>
        <v>219370.95</v>
      </c>
      <c r="F22" s="130">
        <f>F27</f>
        <v>23033.95</v>
      </c>
      <c r="G22" s="130">
        <f>G27</f>
        <v>196337</v>
      </c>
      <c r="H22" s="130">
        <f>H27</f>
        <v>219370.95</v>
      </c>
      <c r="I22" s="130">
        <f>I27</f>
        <v>23033.95</v>
      </c>
      <c r="J22" s="143"/>
      <c r="K22" s="143"/>
      <c r="L22" s="130">
        <f>L27</f>
        <v>23033.95</v>
      </c>
      <c r="M22" s="130">
        <f>M27</f>
        <v>196337</v>
      </c>
      <c r="N22" s="143"/>
      <c r="O22" s="143"/>
      <c r="P22" s="143"/>
      <c r="Q22" s="130">
        <f>Q27</f>
        <v>196337</v>
      </c>
    </row>
    <row r="23" spans="1:17" ht="11.25">
      <c r="A23" s="313" t="s">
        <v>213</v>
      </c>
      <c r="B23" s="125" t="s">
        <v>212</v>
      </c>
      <c r="C23" s="142" t="s">
        <v>211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0"/>
    </row>
    <row r="24" spans="1:17" ht="11.25">
      <c r="A24" s="313"/>
      <c r="B24" s="125" t="s">
        <v>210</v>
      </c>
      <c r="C24" s="139" t="s">
        <v>209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7"/>
    </row>
    <row r="25" spans="1:17" ht="11.25">
      <c r="A25" s="313"/>
      <c r="B25" s="125" t="s">
        <v>208</v>
      </c>
      <c r="C25" s="139" t="s">
        <v>207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7"/>
    </row>
    <row r="26" spans="1:17" ht="11.25">
      <c r="A26" s="313"/>
      <c r="B26" s="125" t="s">
        <v>206</v>
      </c>
      <c r="C26" s="136" t="s">
        <v>205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4"/>
    </row>
    <row r="27" spans="1:17" ht="12.75" customHeight="1">
      <c r="A27" s="313"/>
      <c r="B27" s="125" t="s">
        <v>204</v>
      </c>
      <c r="C27" s="316" t="s">
        <v>203</v>
      </c>
      <c r="D27" s="317"/>
      <c r="E27" s="133">
        <f>SUM(E28:E46)</f>
        <v>219370.95</v>
      </c>
      <c r="F27" s="130">
        <f>F28</f>
        <v>23033.95</v>
      </c>
      <c r="G27" s="130">
        <f>SUM(G28:G46)</f>
        <v>196337</v>
      </c>
      <c r="H27" s="130">
        <f>I27+M27</f>
        <v>219370.95</v>
      </c>
      <c r="I27" s="130">
        <f>F27</f>
        <v>23033.95</v>
      </c>
      <c r="J27" s="130"/>
      <c r="K27" s="130"/>
      <c r="L27" s="130">
        <f>I27</f>
        <v>23033.95</v>
      </c>
      <c r="M27" s="130">
        <f>G27</f>
        <v>196337</v>
      </c>
      <c r="N27" s="130"/>
      <c r="O27" s="130"/>
      <c r="P27" s="130"/>
      <c r="Q27" s="130">
        <f>M27</f>
        <v>196337</v>
      </c>
    </row>
    <row r="28" spans="1:17" ht="11.25">
      <c r="A28" s="313"/>
      <c r="B28" s="125" t="s">
        <v>202</v>
      </c>
      <c r="C28" s="132"/>
      <c r="D28" s="131" t="s">
        <v>201</v>
      </c>
      <c r="E28" s="127">
        <v>23033.95</v>
      </c>
      <c r="F28" s="127">
        <f>E28</f>
        <v>23033.95</v>
      </c>
      <c r="G28" s="127"/>
      <c r="H28" s="127"/>
      <c r="I28" s="127">
        <f>F28</f>
        <v>23033.95</v>
      </c>
      <c r="J28" s="127"/>
      <c r="K28" s="127"/>
      <c r="L28" s="130">
        <f>I28</f>
        <v>23033.95</v>
      </c>
      <c r="M28" s="127"/>
      <c r="N28" s="127"/>
      <c r="O28" s="127"/>
      <c r="P28" s="127"/>
      <c r="Q28" s="129"/>
    </row>
    <row r="29" spans="1:17" ht="11.25">
      <c r="A29" s="313"/>
      <c r="B29" s="125"/>
      <c r="C29" s="124"/>
      <c r="D29" s="128" t="s">
        <v>200</v>
      </c>
      <c r="E29" s="127">
        <v>43200</v>
      </c>
      <c r="F29" s="127"/>
      <c r="G29" s="127">
        <f aca="true" t="shared" si="0" ref="G29:G35">E29</f>
        <v>43200</v>
      </c>
      <c r="H29" s="127"/>
      <c r="I29" s="127"/>
      <c r="J29" s="127"/>
      <c r="K29" s="127"/>
      <c r="L29" s="127"/>
      <c r="M29" s="127"/>
      <c r="N29" s="127"/>
      <c r="O29" s="127"/>
      <c r="P29" s="127"/>
      <c r="Q29" s="127">
        <f aca="true" t="shared" si="1" ref="Q29:Q46">G29</f>
        <v>43200</v>
      </c>
    </row>
    <row r="30" spans="1:17" ht="11.25">
      <c r="A30" s="313"/>
      <c r="B30" s="125"/>
      <c r="C30" s="124"/>
      <c r="D30" s="128" t="s">
        <v>199</v>
      </c>
      <c r="E30" s="127">
        <v>6650</v>
      </c>
      <c r="F30" s="127"/>
      <c r="G30" s="127">
        <f t="shared" si="0"/>
        <v>6650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>
        <f t="shared" si="1"/>
        <v>6650</v>
      </c>
    </row>
    <row r="31" spans="1:17" ht="11.25">
      <c r="A31" s="313"/>
      <c r="B31" s="125"/>
      <c r="C31" s="124"/>
      <c r="D31" s="128" t="s">
        <v>198</v>
      </c>
      <c r="E31" s="127">
        <v>1140</v>
      </c>
      <c r="F31" s="127"/>
      <c r="G31" s="127">
        <f t="shared" si="0"/>
        <v>1140</v>
      </c>
      <c r="H31" s="127"/>
      <c r="I31" s="127"/>
      <c r="J31" s="127"/>
      <c r="K31" s="127"/>
      <c r="L31" s="127"/>
      <c r="M31" s="127"/>
      <c r="N31" s="127"/>
      <c r="O31" s="127"/>
      <c r="P31" s="127"/>
      <c r="Q31" s="127">
        <f t="shared" si="1"/>
        <v>1140</v>
      </c>
    </row>
    <row r="32" spans="1:17" ht="11.25">
      <c r="A32" s="313"/>
      <c r="B32" s="125"/>
      <c r="C32" s="124"/>
      <c r="D32" s="128" t="s">
        <v>197</v>
      </c>
      <c r="E32" s="127">
        <v>36131</v>
      </c>
      <c r="F32" s="127"/>
      <c r="G32" s="127">
        <f t="shared" si="0"/>
        <v>36131</v>
      </c>
      <c r="H32" s="127"/>
      <c r="I32" s="127"/>
      <c r="J32" s="127"/>
      <c r="K32" s="127"/>
      <c r="L32" s="127"/>
      <c r="M32" s="127"/>
      <c r="N32" s="127"/>
      <c r="O32" s="127"/>
      <c r="P32" s="127"/>
      <c r="Q32" s="127">
        <f t="shared" si="1"/>
        <v>36131</v>
      </c>
    </row>
    <row r="33" spans="1:17" ht="11.25">
      <c r="A33" s="313"/>
      <c r="B33" s="125"/>
      <c r="C33" s="124"/>
      <c r="D33" s="128" t="s">
        <v>196</v>
      </c>
      <c r="E33" s="127">
        <v>19244</v>
      </c>
      <c r="F33" s="127"/>
      <c r="G33" s="127">
        <f t="shared" si="0"/>
        <v>19244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>
        <f t="shared" si="1"/>
        <v>19244</v>
      </c>
    </row>
    <row r="34" spans="1:17" ht="11.25">
      <c r="A34" s="313"/>
      <c r="B34" s="125"/>
      <c r="C34" s="124"/>
      <c r="D34" s="128" t="s">
        <v>195</v>
      </c>
      <c r="E34" s="127">
        <v>67300</v>
      </c>
      <c r="F34" s="127"/>
      <c r="G34" s="127">
        <f t="shared" si="0"/>
        <v>67300</v>
      </c>
      <c r="H34" s="127"/>
      <c r="I34" s="127"/>
      <c r="J34" s="127"/>
      <c r="K34" s="127"/>
      <c r="L34" s="127"/>
      <c r="M34" s="127"/>
      <c r="N34" s="127"/>
      <c r="O34" s="127"/>
      <c r="P34" s="127"/>
      <c r="Q34" s="127">
        <f t="shared" si="1"/>
        <v>67300</v>
      </c>
    </row>
    <row r="35" spans="1:17" ht="11.25">
      <c r="A35" s="313"/>
      <c r="B35" s="125"/>
      <c r="C35" s="124"/>
      <c r="D35" s="128" t="s">
        <v>194</v>
      </c>
      <c r="E35" s="127">
        <v>1380</v>
      </c>
      <c r="F35" s="127"/>
      <c r="G35" s="127">
        <f t="shared" si="0"/>
        <v>1380</v>
      </c>
      <c r="H35" s="127"/>
      <c r="I35" s="127"/>
      <c r="J35" s="127"/>
      <c r="K35" s="127"/>
      <c r="L35" s="127"/>
      <c r="M35" s="127"/>
      <c r="N35" s="127"/>
      <c r="O35" s="127"/>
      <c r="P35" s="127"/>
      <c r="Q35" s="127">
        <f t="shared" si="1"/>
        <v>1380</v>
      </c>
    </row>
    <row r="36" spans="1:17" ht="11.25">
      <c r="A36" s="313"/>
      <c r="B36" s="125"/>
      <c r="C36" s="124"/>
      <c r="D36" s="128" t="s">
        <v>193</v>
      </c>
      <c r="E36" s="127">
        <v>10400</v>
      </c>
      <c r="F36" s="127"/>
      <c r="G36" s="127">
        <v>10400</v>
      </c>
      <c r="H36" s="127"/>
      <c r="I36" s="127"/>
      <c r="J36" s="127"/>
      <c r="K36" s="127"/>
      <c r="L36" s="127"/>
      <c r="M36" s="127"/>
      <c r="N36" s="127"/>
      <c r="O36" s="127"/>
      <c r="P36" s="127"/>
      <c r="Q36" s="127">
        <f t="shared" si="1"/>
        <v>10400</v>
      </c>
    </row>
    <row r="37" spans="1:17" ht="11.25">
      <c r="A37" s="313"/>
      <c r="B37" s="125"/>
      <c r="C37" s="124"/>
      <c r="D37" s="128" t="s">
        <v>192</v>
      </c>
      <c r="E37" s="127">
        <v>1020</v>
      </c>
      <c r="F37" s="127"/>
      <c r="G37" s="127">
        <f aca="true" t="shared" si="2" ref="G37:G46">E37</f>
        <v>1020</v>
      </c>
      <c r="H37" s="127"/>
      <c r="I37" s="127"/>
      <c r="J37" s="127"/>
      <c r="K37" s="127"/>
      <c r="L37" s="127"/>
      <c r="M37" s="127"/>
      <c r="N37" s="127"/>
      <c r="O37" s="127"/>
      <c r="P37" s="127"/>
      <c r="Q37" s="127">
        <f t="shared" si="1"/>
        <v>1020</v>
      </c>
    </row>
    <row r="38" spans="1:17" ht="11.25">
      <c r="A38" s="313"/>
      <c r="B38" s="125"/>
      <c r="C38" s="124"/>
      <c r="D38" s="128" t="s">
        <v>191</v>
      </c>
      <c r="E38" s="127">
        <v>2300</v>
      </c>
      <c r="F38" s="127"/>
      <c r="G38" s="127">
        <f t="shared" si="2"/>
        <v>2300</v>
      </c>
      <c r="H38" s="127"/>
      <c r="I38" s="127"/>
      <c r="J38" s="127"/>
      <c r="K38" s="127"/>
      <c r="L38" s="127"/>
      <c r="M38" s="127"/>
      <c r="N38" s="127"/>
      <c r="O38" s="127"/>
      <c r="P38" s="127"/>
      <c r="Q38" s="127">
        <f t="shared" si="1"/>
        <v>2300</v>
      </c>
    </row>
    <row r="39" spans="1:17" ht="11.25">
      <c r="A39" s="313"/>
      <c r="B39" s="125"/>
      <c r="C39" s="124"/>
      <c r="D39" s="128" t="s">
        <v>190</v>
      </c>
      <c r="E39" s="127">
        <v>350</v>
      </c>
      <c r="F39" s="127"/>
      <c r="G39" s="127">
        <f t="shared" si="2"/>
        <v>350</v>
      </c>
      <c r="H39" s="127"/>
      <c r="I39" s="127"/>
      <c r="J39" s="127"/>
      <c r="K39" s="127"/>
      <c r="L39" s="127"/>
      <c r="M39" s="127"/>
      <c r="N39" s="127"/>
      <c r="O39" s="127"/>
      <c r="P39" s="127"/>
      <c r="Q39" s="127">
        <f t="shared" si="1"/>
        <v>350</v>
      </c>
    </row>
    <row r="40" spans="1:17" ht="11.25">
      <c r="A40" s="313"/>
      <c r="B40" s="125"/>
      <c r="C40" s="124"/>
      <c r="D40" s="128" t="s">
        <v>189</v>
      </c>
      <c r="E40" s="127">
        <v>60</v>
      </c>
      <c r="F40" s="127"/>
      <c r="G40" s="127">
        <f t="shared" si="2"/>
        <v>60</v>
      </c>
      <c r="H40" s="127"/>
      <c r="I40" s="127"/>
      <c r="J40" s="127"/>
      <c r="K40" s="127"/>
      <c r="L40" s="127"/>
      <c r="M40" s="127"/>
      <c r="N40" s="127"/>
      <c r="O40" s="127"/>
      <c r="P40" s="127"/>
      <c r="Q40" s="127">
        <f t="shared" si="1"/>
        <v>60</v>
      </c>
    </row>
    <row r="41" spans="1:17" ht="11.25">
      <c r="A41" s="313"/>
      <c r="B41" s="125"/>
      <c r="C41" s="124"/>
      <c r="D41" s="128" t="s">
        <v>188</v>
      </c>
      <c r="E41" s="127">
        <v>1900</v>
      </c>
      <c r="F41" s="127"/>
      <c r="G41" s="127">
        <f t="shared" si="2"/>
        <v>1900</v>
      </c>
      <c r="H41" s="127"/>
      <c r="I41" s="127"/>
      <c r="J41" s="127"/>
      <c r="K41" s="127"/>
      <c r="L41" s="127"/>
      <c r="M41" s="127"/>
      <c r="N41" s="127"/>
      <c r="O41" s="127"/>
      <c r="P41" s="127"/>
      <c r="Q41" s="127">
        <f t="shared" si="1"/>
        <v>1900</v>
      </c>
    </row>
    <row r="42" spans="1:17" ht="11.25">
      <c r="A42" s="313"/>
      <c r="B42" s="125"/>
      <c r="C42" s="124"/>
      <c r="D42" s="128" t="s">
        <v>187</v>
      </c>
      <c r="E42" s="127">
        <v>1020</v>
      </c>
      <c r="F42" s="127"/>
      <c r="G42" s="127">
        <f t="shared" si="2"/>
        <v>1020</v>
      </c>
      <c r="H42" s="127"/>
      <c r="I42" s="127"/>
      <c r="J42" s="127"/>
      <c r="K42" s="127"/>
      <c r="L42" s="127"/>
      <c r="M42" s="127"/>
      <c r="N42" s="127"/>
      <c r="O42" s="127"/>
      <c r="P42" s="127"/>
      <c r="Q42" s="127">
        <f t="shared" si="1"/>
        <v>1020</v>
      </c>
    </row>
    <row r="43" spans="1:17" ht="11.25">
      <c r="A43" s="313"/>
      <c r="B43" s="125"/>
      <c r="C43" s="124"/>
      <c r="D43" s="128" t="s">
        <v>186</v>
      </c>
      <c r="E43" s="127">
        <v>3205</v>
      </c>
      <c r="F43" s="127"/>
      <c r="G43" s="127">
        <f t="shared" si="2"/>
        <v>3205</v>
      </c>
      <c r="H43" s="127"/>
      <c r="I43" s="127"/>
      <c r="J43" s="127"/>
      <c r="K43" s="127"/>
      <c r="L43" s="127"/>
      <c r="M43" s="127"/>
      <c r="N43" s="127"/>
      <c r="O43" s="127"/>
      <c r="P43" s="127"/>
      <c r="Q43" s="127">
        <f t="shared" si="1"/>
        <v>3205</v>
      </c>
    </row>
    <row r="44" spans="1:17" ht="11.25">
      <c r="A44" s="313"/>
      <c r="B44" s="125"/>
      <c r="C44" s="124"/>
      <c r="D44" s="128" t="s">
        <v>185</v>
      </c>
      <c r="E44" s="127">
        <v>70</v>
      </c>
      <c r="F44" s="127"/>
      <c r="G44" s="127">
        <f t="shared" si="2"/>
        <v>70</v>
      </c>
      <c r="H44" s="127"/>
      <c r="I44" s="127"/>
      <c r="J44" s="127"/>
      <c r="K44" s="127"/>
      <c r="L44" s="127"/>
      <c r="M44" s="127"/>
      <c r="N44" s="127"/>
      <c r="O44" s="127"/>
      <c r="P44" s="127"/>
      <c r="Q44" s="127">
        <f t="shared" si="1"/>
        <v>70</v>
      </c>
    </row>
    <row r="45" spans="1:17" ht="11.25">
      <c r="A45" s="313"/>
      <c r="B45" s="125"/>
      <c r="C45" s="124"/>
      <c r="D45" s="128" t="s">
        <v>184</v>
      </c>
      <c r="E45" s="127">
        <v>600</v>
      </c>
      <c r="F45" s="127"/>
      <c r="G45" s="127">
        <f t="shared" si="2"/>
        <v>600</v>
      </c>
      <c r="H45" s="127"/>
      <c r="I45" s="127"/>
      <c r="J45" s="127"/>
      <c r="K45" s="127"/>
      <c r="L45" s="127"/>
      <c r="M45" s="127"/>
      <c r="N45" s="127"/>
      <c r="O45" s="127"/>
      <c r="P45" s="127"/>
      <c r="Q45" s="127">
        <f t="shared" si="1"/>
        <v>600</v>
      </c>
    </row>
    <row r="46" spans="1:17" ht="11.25">
      <c r="A46" s="313"/>
      <c r="B46" s="125"/>
      <c r="C46" s="124"/>
      <c r="D46" s="128" t="s">
        <v>183</v>
      </c>
      <c r="E46" s="127">
        <v>367</v>
      </c>
      <c r="F46" s="127"/>
      <c r="G46" s="127">
        <f t="shared" si="2"/>
        <v>367</v>
      </c>
      <c r="H46" s="127"/>
      <c r="I46" s="127"/>
      <c r="J46" s="127"/>
      <c r="K46" s="127"/>
      <c r="L46" s="127"/>
      <c r="M46" s="127"/>
      <c r="N46" s="127"/>
      <c r="O46" s="127"/>
      <c r="P46" s="127"/>
      <c r="Q46" s="127">
        <f t="shared" si="1"/>
        <v>367</v>
      </c>
    </row>
    <row r="47" spans="1:17" ht="11.25">
      <c r="A47" s="313"/>
      <c r="B47" s="125" t="s">
        <v>182</v>
      </c>
      <c r="C47" s="123"/>
      <c r="D47" s="123"/>
      <c r="E47" s="124"/>
      <c r="F47" s="127"/>
      <c r="G47" s="127"/>
      <c r="H47" s="126"/>
      <c r="I47" s="126"/>
      <c r="J47" s="126"/>
      <c r="K47" s="126"/>
      <c r="L47" s="126"/>
      <c r="M47" s="126"/>
      <c r="N47" s="126"/>
      <c r="O47" s="126"/>
      <c r="P47" s="126"/>
      <c r="Q47" s="126"/>
    </row>
    <row r="48" spans="1:17" ht="11.25">
      <c r="A48" s="313"/>
      <c r="B48" s="125" t="s">
        <v>181</v>
      </c>
      <c r="C48" s="123"/>
      <c r="D48" s="123"/>
      <c r="E48" s="124"/>
      <c r="F48" s="124"/>
      <c r="G48" s="124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s="121" customFormat="1" ht="15" customHeight="1">
      <c r="A49" s="309" t="s">
        <v>180</v>
      </c>
      <c r="B49" s="309"/>
      <c r="C49" s="310" t="s">
        <v>179</v>
      </c>
      <c r="D49" s="310"/>
      <c r="E49" s="122">
        <v>219370.95</v>
      </c>
      <c r="F49" s="122">
        <v>23033.95</v>
      </c>
      <c r="G49" s="122">
        <v>196337</v>
      </c>
      <c r="H49" s="122">
        <f>E49</f>
        <v>219370.95</v>
      </c>
      <c r="I49" s="122">
        <f>I27</f>
        <v>23033.95</v>
      </c>
      <c r="J49" s="122"/>
      <c r="K49" s="122"/>
      <c r="L49" s="122">
        <f>L27</f>
        <v>23033.95</v>
      </c>
      <c r="M49" s="122">
        <f>M27</f>
        <v>196337</v>
      </c>
      <c r="N49" s="122"/>
      <c r="O49" s="122"/>
      <c r="P49" s="122"/>
      <c r="Q49" s="122">
        <f>Q27</f>
        <v>196337</v>
      </c>
    </row>
    <row r="50" spans="1:10" ht="11.25">
      <c r="A50" s="311" t="s">
        <v>178</v>
      </c>
      <c r="B50" s="311"/>
      <c r="C50" s="311"/>
      <c r="D50" s="311"/>
      <c r="E50" s="311"/>
      <c r="F50" s="311"/>
      <c r="G50" s="311"/>
      <c r="H50" s="311"/>
      <c r="I50" s="311"/>
      <c r="J50" s="311"/>
    </row>
    <row r="51" spans="1:10" ht="11.25">
      <c r="A51" s="120" t="s">
        <v>177</v>
      </c>
      <c r="B51" s="120"/>
      <c r="C51" s="120"/>
      <c r="D51" s="120"/>
      <c r="E51" s="120"/>
      <c r="F51" s="120"/>
      <c r="G51" s="120"/>
      <c r="H51" s="120"/>
      <c r="I51" s="120"/>
      <c r="J51" s="120"/>
    </row>
    <row r="52" spans="1:5" ht="11.25">
      <c r="A52" s="120"/>
      <c r="B52" s="120"/>
      <c r="C52" s="120"/>
      <c r="D52" s="120"/>
      <c r="E52" s="120"/>
    </row>
  </sheetData>
  <sheetProtection/>
  <mergeCells count="28">
    <mergeCell ref="A49:B49"/>
    <mergeCell ref="C49:D49"/>
    <mergeCell ref="A50:J50"/>
    <mergeCell ref="C12:D12"/>
    <mergeCell ref="A13:A21"/>
    <mergeCell ref="C13:Q16"/>
    <mergeCell ref="C22:D22"/>
    <mergeCell ref="A23:A48"/>
    <mergeCell ref="C27:D27"/>
    <mergeCell ref="H6:Q6"/>
    <mergeCell ref="H7:H10"/>
    <mergeCell ref="I7:Q7"/>
    <mergeCell ref="I8:L8"/>
    <mergeCell ref="M8:Q8"/>
    <mergeCell ref="I9:I10"/>
    <mergeCell ref="J9:L9"/>
    <mergeCell ref="M9:M10"/>
    <mergeCell ref="N9:Q9"/>
    <mergeCell ref="A3:Q3"/>
    <mergeCell ref="A5:A10"/>
    <mergeCell ref="B5:B10"/>
    <mergeCell ref="C5:C10"/>
    <mergeCell ref="D5:D10"/>
    <mergeCell ref="E5:E10"/>
    <mergeCell ref="F5:G5"/>
    <mergeCell ref="H5:Q5"/>
    <mergeCell ref="F6:F10"/>
    <mergeCell ref="G6:G10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</cp:lastModifiedBy>
  <cp:lastPrinted>2009-11-27T14:20:42Z</cp:lastPrinted>
  <dcterms:created xsi:type="dcterms:W3CDTF">2009-03-23T07:39:00Z</dcterms:created>
  <dcterms:modified xsi:type="dcterms:W3CDTF">2009-11-27T14:23:09Z</dcterms:modified>
  <cp:category/>
  <cp:version/>
  <cp:contentType/>
  <cp:contentStatus/>
  <cp:revision>1</cp:revision>
</cp:coreProperties>
</file>