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02" activeTab="4"/>
  </bookViews>
  <sheets>
    <sheet name="dochody" sheetId="1" r:id="rId1"/>
    <sheet name="wydatki" sheetId="2" r:id="rId2"/>
    <sheet name="przesuniecia" sheetId="3" r:id="rId3"/>
    <sheet name="rzadowe" sheetId="4" r:id="rId4"/>
    <sheet name="dotacje" sheetId="5" r:id="rId5"/>
    <sheet name="3a" sheetId="6" r:id="rId6"/>
  </sheets>
  <definedNames/>
  <calcPr fullCalcOnLoad="1"/>
</workbook>
</file>

<file path=xl/sharedStrings.xml><?xml version="1.0" encoding="utf-8"?>
<sst xmlns="http://schemas.openxmlformats.org/spreadsheetml/2006/main" count="291" uniqueCount="160">
  <si>
    <t>Dział</t>
  </si>
  <si>
    <t>Ogółem</t>
  </si>
  <si>
    <t>Rozdział</t>
  </si>
  <si>
    <t>Nazwa</t>
  </si>
  <si>
    <t>w złotych</t>
  </si>
  <si>
    <t>Lp.</t>
  </si>
  <si>
    <t>§**</t>
  </si>
  <si>
    <t>(** kol. 4 do wykorzystania fakultatywnego)</t>
  </si>
  <si>
    <t>Dotacje podmiotowe* w 2009 r.</t>
  </si>
  <si>
    <t>Nazwa instytucji</t>
  </si>
  <si>
    <t>Kwota dotacji</t>
  </si>
  <si>
    <t>Gminna Biblioteka Publiczna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</si>
  <si>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</si>
  <si>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</si>
  <si>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Gminne Centrum Kultury w Białem</t>
  </si>
  <si>
    <t>Uzasadnienie</t>
  </si>
  <si>
    <t>Plan po zmianach</t>
  </si>
  <si>
    <t>Zwiększenia</t>
  </si>
  <si>
    <t>Plan dotychczasowy</t>
  </si>
  <si>
    <t>Paragraf</t>
  </si>
  <si>
    <t>Przesunięcia wydatków</t>
  </si>
  <si>
    <t>Plan ogółem po zmianach</t>
  </si>
  <si>
    <t>Oświata i wychowanie/ Dokształcanie i doskonalenie nauczycieli</t>
  </si>
  <si>
    <t>Bezpieczeństwo publiczne i ochrona przeciwpożarowa/ Ochotnicze straże pożarne</t>
  </si>
  <si>
    <t>Zmniejszenie</t>
  </si>
  <si>
    <t xml:space="preserve">Przesunięcia wydatków </t>
  </si>
  <si>
    <t>Bezpieczeństwo publiczne i ochrona przeciwpożarowa/ Państwowe straże pożarne</t>
  </si>
  <si>
    <t>Edukacyjna opieka wychowawcza/Pomoc materialna dla uczniów</t>
  </si>
  <si>
    <t>Kultura i ochrona dziedzictwa narodowego/ Domy i ośrodki kultury/ Biblioteki</t>
  </si>
  <si>
    <t>Zastosowanie właściwej klasyfikacji dla dotacji podmiotowej dla Gminnego Centrum Kultury i Tradycji Wsi w Białem.</t>
  </si>
  <si>
    <t>Administracja publiczna/ Urzędy Gmin/Promocja jst</t>
  </si>
  <si>
    <t>Przesunięcie środków na sfinansowanie zakupu samochodu dla PSP</t>
  </si>
  <si>
    <t>Przesunięcie środków w związku z obowiązkiem wypłaty ekwiwalentu za udział członków OSP w szkoleniach oraz akcjach ratownicznych.</t>
  </si>
  <si>
    <t>Załącznik Nr 1</t>
  </si>
  <si>
    <t>Dofinansowanie do zakupu samochodu ratownistwa wysokościowego SH-25 na podstawie Porozumienia pomiędzy Gminą Gostynin, Powiatem Gostynińskim oraz PSP w Gostyninie</t>
  </si>
  <si>
    <t>Ujednolicenie klasyfikacji dla stypendiów wypłacanych uczniom ze szkół podstawowych i gimnazjów na terenie Gminy.</t>
  </si>
  <si>
    <t>Zmiany w dochodach</t>
  </si>
  <si>
    <t>Różne rozliczenia/Część oświaatowa subwencji ogólnej</t>
  </si>
  <si>
    <t>Informacja z Ministerstwa finansów o ostatecznych kwotach subwencji na 2009 rok</t>
  </si>
  <si>
    <t>Zmniejszenia</t>
  </si>
  <si>
    <t>Razem</t>
  </si>
  <si>
    <t>Zmiany w wydatkach</t>
  </si>
  <si>
    <t>Zmniejszenie wydatków zgodnie z Informacją z Ministerstwa finansów o ostatecznych kwotach subwencji na 2009 rok</t>
  </si>
  <si>
    <t>Zwiększenie wydatków na podstwie Informacji z Mazowieckiego Urzędu Wojewódzkiego o ostatecznych kwotach dotacji na 2009 rok.</t>
  </si>
  <si>
    <t>Załącznik Nr 2</t>
  </si>
  <si>
    <t>Załącznik Nr 3</t>
  </si>
  <si>
    <t>Dochody i wydatki związane z realizacją zadań z zakresu administracji rządowej i innych zadań zleconych odrębnymi ustawami w 2009 r.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</si>
  <si>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</si>
  <si>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</si>
  <si>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</si>
  <si>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</si>
  <si>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</si>
  <si>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</si>
  <si>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</si>
  <si>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</si>
  <si>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</si>
  <si>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</si>
  <si>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</si>
  <si>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Zadania inwestycyjne w 2009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</si>
  <si>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</si>
  <si>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</si>
  <si>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</si>
  <si>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</si>
  <si>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</si>
  <si>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2009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</si>
  <si>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</si>
  <si>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</si>
  <si>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</si>
  <si>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</si>
  <si>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</si>
  <si>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O10</t>
  </si>
  <si>
    <t>O1010</t>
  </si>
  <si>
    <t>Budowa sieci wodociągowej wraz z przyłączami dla wsi Osiny-II etap i Jastrzębia dł. Sieci-14.766 mb/p.52szt.</t>
  </si>
  <si>
    <t xml:space="preserve">A.                        B. 3 178 581,00     C. 52 000,00      </t>
  </si>
  <si>
    <t>Budowa sieci wodociągowej wraz z przyłączami we wsi Zaborów Stary,Lipa</t>
  </si>
  <si>
    <t xml:space="preserve">A.                     B.      
C. 3000,00      
</t>
  </si>
  <si>
    <t>Budowa sieci wodociągowej wraz z przyłączami we wsi Miałkówek</t>
  </si>
  <si>
    <t xml:space="preserve">A.     
B.                       C. 3000,00        </t>
  </si>
  <si>
    <t>Rozbudowa istniejących sieci wodociągowych m. in. w miejscowościach: Klusek, Rogożewek, Gaśno.</t>
  </si>
  <si>
    <t xml:space="preserve">A.     
B.                     C.       </t>
  </si>
  <si>
    <t>Budowa kanalizacji sanitarnej wraz z przyłączami dla wsi Dąbrówka ,Górki Drugie i części wsi Baby Górne dł. Sieci -9.184mb/p51 szt.</t>
  </si>
  <si>
    <t xml:space="preserve">A.                      B.2448000,00        C.76500,00        </t>
  </si>
  <si>
    <t>Budowa kanalizacji sanitarnej wraz z przyłączami dla m.Bierzewice-III etap dł. Sieci-20549,5mb/p.48szt</t>
  </si>
  <si>
    <t>A.                      B.                  C.70000,00</t>
  </si>
  <si>
    <t>Budowa kanalizacji sanitarnej wraz z przyłączeniem we wsi Lucień</t>
  </si>
  <si>
    <t>A.                        B.                       C.1500,00</t>
  </si>
  <si>
    <t>Budowa przydomowych oczyszczalni ścieków na terenie gm.Gostynin-100szt.</t>
  </si>
  <si>
    <t>A                         B.                        C.150000</t>
  </si>
  <si>
    <t>Budowa przydomowych oczyszczalni ścieków typu do 5m2 dla budynków mieszkalnych:Miałkówek, Rębów, Leśniewice</t>
  </si>
  <si>
    <t xml:space="preserve">A.     
B.                      C.        </t>
  </si>
  <si>
    <t>Razem 010</t>
  </si>
  <si>
    <t xml:space="preserve">A.                        B. 5 626 581,00     C.  356000,00      </t>
  </si>
  <si>
    <t>Montaż armatury w obudowie studni w m. Krzywie</t>
  </si>
  <si>
    <t xml:space="preserve">A.      
B.
C.        </t>
  </si>
  <si>
    <t>Budowa studni głębinowej awaryjnej w miejscowości Stanisławów Skrzański</t>
  </si>
  <si>
    <t>Montaż armatury w obudowie studni w m. Stanisławów Skrzański na potrzeby SUW Leśniewice</t>
  </si>
  <si>
    <t>Razem 400</t>
  </si>
  <si>
    <t xml:space="preserve">A.                        B.                      C.       </t>
  </si>
  <si>
    <t>Przebudowa drogi gminnej Zaborów Nowy-Sokołów – II etap</t>
  </si>
  <si>
    <t xml:space="preserve">A.562000                
B.                       C.       </t>
  </si>
  <si>
    <t>Rozbudowa i przebudowa drogi gm.Patrówek-Marianka</t>
  </si>
  <si>
    <t xml:space="preserve">A.      
B.1711407           C.       </t>
  </si>
  <si>
    <t>Przebudowa drogi gminnej Rumunki-Nagodów</t>
  </si>
  <si>
    <t xml:space="preserve">A.       
B.1472472            C.       </t>
  </si>
  <si>
    <t>Przebudowa drogi gminnej Sendeń /granica gminy-Stefanów</t>
  </si>
  <si>
    <t>Przebudowa drogi gminnej Jaworek-Mysłownia Nowa-Łokietnica</t>
  </si>
  <si>
    <t xml:space="preserve">A.     
B.3463257         C.       </t>
  </si>
  <si>
    <t>Przebudowa drogi gminnej FOGR</t>
  </si>
  <si>
    <t xml:space="preserve">A.350000   
B.74000                C.       </t>
  </si>
  <si>
    <t>Budowa chodnika Białotarsk kościół-szkoła</t>
  </si>
  <si>
    <t xml:space="preserve">A. 340407    
B.100000              C.       </t>
  </si>
  <si>
    <t>Opracowanie projektów budowlanych dróg gminnych Sendeń/gmina-Stefanów, Rumunki-Nagodów, Jaworek-Mysłownia-Łokietnica</t>
  </si>
  <si>
    <t xml:space="preserve">A.100000   
B.100000              C.       </t>
  </si>
  <si>
    <t>Razem 600</t>
  </si>
  <si>
    <t xml:space="preserve">A. 1352407     
B. 6921136          C.       </t>
  </si>
  <si>
    <t>Budynek po szkole w Białem-roboty modernizacyjne</t>
  </si>
  <si>
    <t>Budynek mieszkalny w Rębowie-ocieplenie ścian zewnętrznych</t>
  </si>
  <si>
    <t>Budynek gminy w Lucieniu-przebudowa i nadbudowa z przeznaczeniem na siedzibę ośrodka zdrowia</t>
  </si>
  <si>
    <t>B. 420 516,00</t>
  </si>
  <si>
    <t>Razem 700</t>
  </si>
  <si>
    <t>Zakup sprzętu  komputerowego,kopiarki, samochódu osobowego</t>
  </si>
  <si>
    <t>Razem 750</t>
  </si>
  <si>
    <t>Zakup kopiarki</t>
  </si>
  <si>
    <t>Zakup sprzętu strażackiego</t>
  </si>
  <si>
    <t>Razem 754</t>
  </si>
  <si>
    <t>Rozbudowa budynku Szkoły Podstawowej i Gimnazjum o salę gimnastyczną niepełnowymiarową w Stafanowie roboty budowlane+wyposażenie z obsługą inwestorską</t>
  </si>
  <si>
    <t xml:space="preserve">A. 150 000,00    
B.                     C.       </t>
  </si>
  <si>
    <t>Zespół Szkoły Podstawowej i Gimnazjum w Lucieniu stołówka szkolna i wykonanie kładki pieszej nad rzeką</t>
  </si>
  <si>
    <t xml:space="preserve">A. 50 000,00      B.                     C.       </t>
  </si>
  <si>
    <t>Szkoła Podstawowa i Gimnazjum w Białotarsku wymiana pokrycia dachowego bu8dynku</t>
  </si>
  <si>
    <t>A.80 000,00</t>
  </si>
  <si>
    <t>Zespół Szkoły Podstawowej i Gimnazjum w Solcu-ogrodzenie boiska szkolnego</t>
  </si>
  <si>
    <t>Szkoła Podstawowa w Zwoleniu-ocieplenie budynku,boisku szkolne (bieżnia)</t>
  </si>
  <si>
    <t>Szkoła Stefanów-remont elewacji istniejącego budynku</t>
  </si>
  <si>
    <t xml:space="preserve">A.            
B.                     C.       </t>
  </si>
  <si>
    <t>Opracowanie projektu budowlanego wielobranżowego na budowę sali gimnastycznej w Solcu lub Sierakówku</t>
  </si>
  <si>
    <t xml:space="preserve">A.           
B.                     C.       </t>
  </si>
  <si>
    <t>Razem 801</t>
  </si>
  <si>
    <t xml:space="preserve">A.  330 000,00      B.                     C.       </t>
  </si>
  <si>
    <t>Budowa i rozbudowa oświatlenia ulicznego</t>
  </si>
  <si>
    <t>Razem  900</t>
  </si>
  <si>
    <t xml:space="preserve">A.           
B.                     C.     </t>
  </si>
  <si>
    <t>Remont budynku Domu Ludowego w Legardzie-II etap</t>
  </si>
  <si>
    <t>Razem  921</t>
  </si>
  <si>
    <t xml:space="preserve">A. 1 682 407,00      B.12 968 233,00    C.356 000,00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</si>
  <si>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</si>
  <si>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</si>
  <si>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</si>
  <si>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 wpłaty rolników</t>
  </si>
  <si>
    <t>Uwaga! Środki do pozyskania z kol. 10 nie ujęte w budżecie.</t>
  </si>
  <si>
    <t>Informacja z Mazowieckiego Urzędu Wojewódzkiego o ostatecznych kwotach dotacji na 2009 rok.</t>
  </si>
  <si>
    <t>Oświata i wychowanie/Szkoły Podstawowe/Gimnazja</t>
  </si>
  <si>
    <t>Pomoc społeczna/ Zasiłki i pomoc w naturzeoraz składkina ubezpieczenia emerytalne i rentowe/Osrodki Pomocy Społecznej/ Pozostała działalność</t>
  </si>
  <si>
    <t>Zwiększenie</t>
  </si>
  <si>
    <t>Zwiększenie planowanych wydatków  w związku z zawarciem porozumienia z MUW. Powyższe środki pochodzą z rezerwy celowej, kredyt na program poakcesyjnego wsparcia obszarów wiejskich z przeznaczeniem na pokrycie kosztów świadczeń kwalifikowanych komponentu B2 finansowanych w całości ze środków pochodzących z pożyczki Banku Światowego w ramach Poakcesyjnego Programu Wsparcia Obszarów Wiejskich.</t>
  </si>
  <si>
    <t>do Uchwały Rady Gminy Gostynin  Nr 149/XXVII/2009</t>
  </si>
  <si>
    <t>z dnia 3 marca 2009 r.</t>
  </si>
  <si>
    <t>do Uchwały Rady Gminy Gostynin 149/XXVII/2009</t>
  </si>
  <si>
    <t>z dnia  3 marca 2009 r.</t>
  </si>
  <si>
    <t>do Uchwały Rady Gminy Gostynin  149/XXVII/2009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</si>
</sst>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00"/>
    <numFmt numFmtId="166" formatCode="#,###.00"/>
    <numFmt numFmtId="167" formatCode="#,##0.00_ ;\-#,##0.00\ "/>
    <numFmt numFmtId="168" formatCode="_-* #,##0.00&quot; zł&quot;_-;\-* #,##0.00&quot; zł&quot;_-;_-* \-??&quot; zł&quot;_-;_-@_-"/>
    <numFmt numFmtId="169" formatCode="#,##0.00;\-#,##0.00"/>
    <numFmt numFmtId="170" formatCode="#,##0.00&quot; zł&quot;;\-#,##0.00&quot; zł&quot;"/>
    <numFmt numFmtId="171" formatCode="#,##0.00\ [$zł-415];[Red]\-#,##0.00\ [$zł-415]"/>
    <numFmt numFmtId="172" formatCode="dd/mm/yyyy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sz val="10"/>
      <color indexed="60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8"/>
      <color indexed="10"/>
      <name val="Arial CE"/>
      <family val="2"/>
    </font>
    <font>
      <b/>
      <sz val="10"/>
      <color indexed="8"/>
      <name val="Arial CE"/>
      <family val="2"/>
    </font>
    <font>
      <b/>
      <sz val="7"/>
      <color indexed="8"/>
      <name val="Arial CE"/>
      <family val="2"/>
    </font>
    <font>
      <sz val="8"/>
      <color indexed="8"/>
      <name val="Arial CE"/>
      <family val="2"/>
    </font>
    <font>
      <i/>
      <sz val="7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2" xfId="0" applyBorder="1" applyAlignment="1">
      <alignment vertical="center"/>
    </xf>
    <xf numFmtId="168" fontId="0" fillId="0" borderId="11" xfId="60" applyBorder="1" applyAlignment="1">
      <alignment vertical="center"/>
    </xf>
    <xf numFmtId="168" fontId="0" fillId="24" borderId="12" xfId="60" applyFill="1" applyBorder="1" applyAlignment="1">
      <alignment vertical="center"/>
    </xf>
    <xf numFmtId="168" fontId="0" fillId="24" borderId="10" xfId="60" applyFill="1" applyBorder="1" applyAlignment="1">
      <alignment vertical="center"/>
    </xf>
    <xf numFmtId="0" fontId="1" fillId="0" borderId="0" xfId="52">
      <alignment/>
      <protection/>
    </xf>
    <xf numFmtId="0" fontId="25" fillId="0" borderId="0" xfId="52" applyFont="1" applyFill="1">
      <alignment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5" fillId="0" borderId="0" xfId="52" applyFont="1">
      <alignment/>
      <protection/>
    </xf>
    <xf numFmtId="0" fontId="25" fillId="0" borderId="0" xfId="52" applyFont="1" applyBorder="1">
      <alignment/>
      <protection/>
    </xf>
    <xf numFmtId="168" fontId="29" fillId="0" borderId="0" xfId="52" applyNumberFormat="1" applyFont="1" applyBorder="1">
      <alignment/>
      <protection/>
    </xf>
    <xf numFmtId="172" fontId="25" fillId="0" borderId="0" xfId="52" applyNumberFormat="1" applyFont="1" applyBorder="1" applyAlignment="1">
      <alignment vertical="center"/>
      <protection/>
    </xf>
    <xf numFmtId="0" fontId="28" fillId="0" borderId="10" xfId="52" applyFont="1" applyBorder="1">
      <alignment/>
      <protection/>
    </xf>
    <xf numFmtId="168" fontId="28" fillId="25" borderId="10" xfId="52" applyNumberFormat="1" applyFont="1" applyFill="1" applyBorder="1" applyAlignment="1">
      <alignment vertical="center"/>
      <protection/>
    </xf>
    <xf numFmtId="168" fontId="28" fillId="0" borderId="10" xfId="52" applyNumberFormat="1" applyFont="1" applyBorder="1" applyAlignment="1">
      <alignment vertical="center"/>
      <protection/>
    </xf>
    <xf numFmtId="168" fontId="27" fillId="0" borderId="10" xfId="52" applyNumberFormat="1" applyFont="1" applyBorder="1" applyAlignment="1">
      <alignment horizontal="center" vertical="center" wrapText="1"/>
      <protection/>
    </xf>
    <xf numFmtId="168" fontId="27" fillId="0" borderId="10" xfId="52" applyNumberFormat="1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31" fillId="0" borderId="10" xfId="52" applyFont="1" applyBorder="1" applyAlignment="1">
      <alignment vertical="center"/>
      <protection/>
    </xf>
    <xf numFmtId="0" fontId="31" fillId="0" borderId="10" xfId="52" applyFont="1" applyBorder="1" applyAlignment="1">
      <alignment horizontal="center" wrapText="1"/>
      <protection/>
    </xf>
    <xf numFmtId="0" fontId="32" fillId="0" borderId="0" xfId="52" applyFont="1">
      <alignment/>
      <protection/>
    </xf>
    <xf numFmtId="0" fontId="27" fillId="0" borderId="14" xfId="52" applyFont="1" applyBorder="1" applyAlignment="1">
      <alignment horizontal="center" vertical="center"/>
      <protection/>
    </xf>
    <xf numFmtId="0" fontId="27" fillId="0" borderId="15" xfId="52" applyFont="1" applyBorder="1" applyAlignment="1">
      <alignment horizontal="center" vertical="center"/>
      <protection/>
    </xf>
    <xf numFmtId="0" fontId="27" fillId="0" borderId="16" xfId="52" applyFont="1" applyBorder="1" applyAlignment="1">
      <alignment horizontal="center" vertical="center"/>
      <protection/>
    </xf>
    <xf numFmtId="0" fontId="30" fillId="0" borderId="17" xfId="52" applyFont="1" applyBorder="1" applyAlignment="1">
      <alignment horizontal="center" vertical="center" wrapText="1"/>
      <protection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5" fillId="0" borderId="0" xfId="52" applyFont="1" applyFill="1">
      <alignment/>
      <protection/>
    </xf>
    <xf numFmtId="0" fontId="25" fillId="0" borderId="0" xfId="0" applyFont="1" applyAlignment="1">
      <alignment/>
    </xf>
    <xf numFmtId="0" fontId="27" fillId="0" borderId="17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168" fontId="27" fillId="0" borderId="10" xfId="52" applyNumberFormat="1" applyFont="1" applyBorder="1" applyAlignment="1">
      <alignment horizontal="center" vertical="center"/>
      <protection/>
    </xf>
    <xf numFmtId="0" fontId="27" fillId="0" borderId="19" xfId="52" applyFont="1" applyBorder="1" applyAlignment="1">
      <alignment horizontal="center" vertical="center"/>
      <protection/>
    </xf>
    <xf numFmtId="168" fontId="27" fillId="0" borderId="17" xfId="52" applyNumberFormat="1" applyFont="1" applyBorder="1" applyAlignment="1">
      <alignment horizontal="center" vertical="center"/>
      <protection/>
    </xf>
    <xf numFmtId="168" fontId="25" fillId="0" borderId="18" xfId="60" applyFont="1" applyBorder="1" applyAlignment="1">
      <alignment horizontal="center" vertical="center"/>
    </xf>
    <xf numFmtId="168" fontId="27" fillId="0" borderId="20" xfId="52" applyNumberFormat="1" applyFont="1" applyBorder="1" applyAlignment="1">
      <alignment horizontal="center" vertical="center" wrapText="1"/>
      <protection/>
    </xf>
    <xf numFmtId="168" fontId="27" fillId="0" borderId="21" xfId="52" applyNumberFormat="1" applyFont="1" applyBorder="1" applyAlignment="1">
      <alignment horizontal="center" vertical="center" wrapText="1"/>
      <protection/>
    </xf>
    <xf numFmtId="168" fontId="25" fillId="0" borderId="18" xfId="60" applyFont="1" applyBorder="1" applyAlignment="1">
      <alignment/>
    </xf>
    <xf numFmtId="43" fontId="25" fillId="0" borderId="0" xfId="0" applyNumberFormat="1" applyFont="1" applyAlignment="1">
      <alignment/>
    </xf>
    <xf numFmtId="0" fontId="27" fillId="0" borderId="18" xfId="52" applyFont="1" applyBorder="1" applyAlignment="1">
      <alignment horizontal="center" vertical="center"/>
      <protection/>
    </xf>
    <xf numFmtId="168" fontId="27" fillId="0" borderId="22" xfId="52" applyNumberFormat="1" applyFont="1" applyBorder="1" applyAlignment="1">
      <alignment horizontal="center" vertical="center" wrapText="1"/>
      <protection/>
    </xf>
    <xf numFmtId="0" fontId="31" fillId="0" borderId="17" xfId="52" applyFont="1" applyBorder="1" applyAlignment="1">
      <alignment vertical="center"/>
      <protection/>
    </xf>
    <xf numFmtId="0" fontId="27" fillId="0" borderId="23" xfId="52" applyFont="1" applyBorder="1" applyAlignment="1">
      <alignment horizontal="center" vertical="center"/>
      <protection/>
    </xf>
    <xf numFmtId="0" fontId="21" fillId="2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6" fillId="25" borderId="10" xfId="0" applyFont="1" applyFill="1" applyBorder="1" applyAlignment="1">
      <alignment horizontal="right" wrapText="1"/>
    </xf>
    <xf numFmtId="4" fontId="36" fillId="25" borderId="10" xfId="60" applyNumberFormat="1" applyFont="1" applyFill="1" applyBorder="1" applyAlignment="1" applyProtection="1">
      <alignment/>
      <protection locked="0"/>
    </xf>
    <xf numFmtId="4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0" fillId="0" borderId="0" xfId="51" applyAlignment="1">
      <alignment vertical="center"/>
      <protection/>
    </xf>
    <xf numFmtId="0" fontId="19" fillId="0" borderId="0" xfId="51" applyFont="1" applyAlignment="1">
      <alignment horizontal="center" vertical="center" wrapText="1"/>
      <protection/>
    </xf>
    <xf numFmtId="0" fontId="37" fillId="0" borderId="0" xfId="51" applyFont="1" applyAlignment="1">
      <alignment horizontal="right" vertical="center"/>
      <protection/>
    </xf>
    <xf numFmtId="0" fontId="22" fillId="0" borderId="24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horizontal="center" vertical="center"/>
      <protection/>
    </xf>
    <xf numFmtId="0" fontId="0" fillId="0" borderId="24" xfId="51" applyFont="1" applyBorder="1" applyAlignment="1">
      <alignment vertical="center"/>
      <protection/>
    </xf>
    <xf numFmtId="0" fontId="37" fillId="0" borderId="24" xfId="51" applyFont="1" applyBorder="1" applyAlignment="1">
      <alignment vertical="center" wrapText="1"/>
      <protection/>
    </xf>
    <xf numFmtId="4" fontId="0" fillId="0" borderId="24" xfId="51" applyNumberFormat="1" applyBorder="1" applyAlignment="1">
      <alignment vertical="center"/>
      <protection/>
    </xf>
    <xf numFmtId="4" fontId="0" fillId="0" borderId="24" xfId="51" applyNumberFormat="1" applyFont="1" applyBorder="1" applyAlignment="1">
      <alignment vertical="center" wrapText="1"/>
      <protection/>
    </xf>
    <xf numFmtId="0" fontId="0" fillId="0" borderId="24" xfId="51" applyFont="1" applyBorder="1" applyAlignment="1">
      <alignment horizontal="left" vertical="center"/>
      <protection/>
    </xf>
    <xf numFmtId="0" fontId="38" fillId="0" borderId="24" xfId="51" applyFont="1" applyBorder="1" applyAlignment="1">
      <alignment vertical="center" wrapText="1"/>
      <protection/>
    </xf>
    <xf numFmtId="4" fontId="21" fillId="0" borderId="24" xfId="51" applyNumberFormat="1" applyFont="1" applyBorder="1" applyAlignment="1">
      <alignment vertical="center"/>
      <protection/>
    </xf>
    <xf numFmtId="4" fontId="21" fillId="0" borderId="24" xfId="51" applyNumberFormat="1" applyFont="1" applyBorder="1" applyAlignment="1">
      <alignment vertical="center" wrapText="1"/>
      <protection/>
    </xf>
    <xf numFmtId="0" fontId="38" fillId="25" borderId="24" xfId="51" applyFont="1" applyFill="1" applyBorder="1" applyAlignment="1">
      <alignment vertical="center" wrapText="1"/>
      <protection/>
    </xf>
    <xf numFmtId="4" fontId="21" fillId="25" borderId="24" xfId="51" applyNumberFormat="1" applyFont="1" applyFill="1" applyBorder="1" applyAlignment="1">
      <alignment vertical="center"/>
      <protection/>
    </xf>
    <xf numFmtId="4" fontId="21" fillId="25" borderId="24" xfId="51" applyNumberFormat="1" applyFont="1" applyFill="1" applyBorder="1" applyAlignment="1">
      <alignment vertical="center" wrapText="1"/>
      <protection/>
    </xf>
    <xf numFmtId="4" fontId="0" fillId="25" borderId="24" xfId="51" applyNumberFormat="1" applyFill="1" applyBorder="1" applyAlignment="1">
      <alignment vertical="center"/>
      <protection/>
    </xf>
    <xf numFmtId="0" fontId="40" fillId="0" borderId="24" xfId="51" applyFont="1" applyBorder="1" applyAlignment="1">
      <alignment vertical="center" wrapText="1"/>
      <protection/>
    </xf>
    <xf numFmtId="0" fontId="41" fillId="25" borderId="24" xfId="51" applyFont="1" applyFill="1" applyBorder="1" applyAlignment="1">
      <alignment vertical="center" wrapText="1"/>
      <protection/>
    </xf>
    <xf numFmtId="0" fontId="42" fillId="25" borderId="24" xfId="51" applyFont="1" applyFill="1" applyBorder="1" applyAlignment="1">
      <alignment vertical="center"/>
      <protection/>
    </xf>
    <xf numFmtId="0" fontId="0" fillId="25" borderId="24" xfId="51" applyFont="1" applyFill="1" applyBorder="1" applyAlignment="1">
      <alignment horizontal="center" vertical="center"/>
      <protection/>
    </xf>
    <xf numFmtId="0" fontId="43" fillId="25" borderId="24" xfId="51" applyFont="1" applyFill="1" applyBorder="1" applyAlignment="1">
      <alignment vertical="center" wrapText="1"/>
      <protection/>
    </xf>
    <xf numFmtId="4" fontId="0" fillId="25" borderId="24" xfId="51" applyNumberFormat="1" applyFont="1" applyFill="1" applyBorder="1" applyAlignment="1">
      <alignment vertical="center"/>
      <protection/>
    </xf>
    <xf numFmtId="0" fontId="44" fillId="25" borderId="24" xfId="51" applyFont="1" applyFill="1" applyBorder="1" applyAlignment="1">
      <alignment vertical="center" wrapText="1"/>
      <protection/>
    </xf>
    <xf numFmtId="167" fontId="0" fillId="0" borderId="24" xfId="51" applyNumberFormat="1" applyBorder="1" applyAlignment="1">
      <alignment horizontal="right" vertical="center"/>
      <protection/>
    </xf>
    <xf numFmtId="4" fontId="0" fillId="25" borderId="24" xfId="51" applyNumberFormat="1" applyFont="1" applyFill="1" applyBorder="1" applyAlignment="1">
      <alignment vertical="center" wrapText="1"/>
      <protection/>
    </xf>
    <xf numFmtId="0" fontId="21" fillId="25" borderId="24" xfId="51" applyFont="1" applyFill="1" applyBorder="1" applyAlignment="1">
      <alignment vertical="center"/>
      <protection/>
    </xf>
    <xf numFmtId="4" fontId="21" fillId="20" borderId="24" xfId="51" applyNumberFormat="1" applyFont="1" applyFill="1" applyBorder="1" applyAlignment="1">
      <alignment vertical="center"/>
      <protection/>
    </xf>
    <xf numFmtId="4" fontId="21" fillId="20" borderId="24" xfId="51" applyNumberFormat="1" applyFont="1" applyFill="1" applyBorder="1" applyAlignment="1">
      <alignment vertical="center" wrapText="1"/>
      <protection/>
    </xf>
    <xf numFmtId="4" fontId="0" fillId="20" borderId="24" xfId="51" applyNumberFormat="1" applyFill="1" applyBorder="1" applyAlignment="1">
      <alignment vertical="center"/>
      <protection/>
    </xf>
    <xf numFmtId="0" fontId="40" fillId="0" borderId="0" xfId="51" applyFont="1" applyAlignment="1">
      <alignment vertical="center"/>
      <protection/>
    </xf>
    <xf numFmtId="0" fontId="45" fillId="0" borderId="0" xfId="51" applyFon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27" fillId="0" borderId="25" xfId="52" applyFont="1" applyBorder="1" applyAlignment="1">
      <alignment horizontal="center" vertical="center"/>
      <protection/>
    </xf>
    <xf numFmtId="0" fontId="31" fillId="0" borderId="17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vertical="center" wrapText="1"/>
      <protection/>
    </xf>
    <xf numFmtId="0" fontId="30" fillId="0" borderId="26" xfId="52" applyNumberFormat="1" applyFont="1" applyBorder="1" applyAlignment="1">
      <alignment vertical="center" wrapText="1"/>
      <protection/>
    </xf>
    <xf numFmtId="0" fontId="25" fillId="0" borderId="2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30" fillId="0" borderId="18" xfId="52" applyFont="1" applyBorder="1" applyAlignment="1">
      <alignment horizontal="center" vertical="center" wrapText="1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7" fillId="0" borderId="27" xfId="52" applyFont="1" applyBorder="1" applyAlignment="1">
      <alignment horizontal="center" vertical="center"/>
      <protection/>
    </xf>
    <xf numFmtId="0" fontId="27" fillId="0" borderId="28" xfId="52" applyFont="1" applyBorder="1" applyAlignment="1">
      <alignment horizontal="center" vertical="center"/>
      <protection/>
    </xf>
    <xf numFmtId="0" fontId="27" fillId="0" borderId="29" xfId="52" applyFont="1" applyBorder="1" applyAlignment="1">
      <alignment horizontal="center" vertical="center"/>
      <protection/>
    </xf>
    <xf numFmtId="0" fontId="28" fillId="0" borderId="30" xfId="52" applyFont="1" applyBorder="1" applyAlignment="1">
      <alignment horizontal="center" vertical="center" wrapText="1"/>
      <protection/>
    </xf>
    <xf numFmtId="0" fontId="28" fillId="0" borderId="31" xfId="52" applyFont="1" applyBorder="1" applyAlignment="1">
      <alignment horizontal="center" vertical="center" wrapText="1"/>
      <protection/>
    </xf>
    <xf numFmtId="0" fontId="28" fillId="0" borderId="32" xfId="52" applyFont="1" applyBorder="1" applyAlignment="1">
      <alignment horizontal="center" vertical="center" wrapText="1"/>
      <protection/>
    </xf>
    <xf numFmtId="0" fontId="27" fillId="0" borderId="18" xfId="52" applyFont="1" applyBorder="1" applyAlignment="1">
      <alignment horizontal="center" vertical="center"/>
      <protection/>
    </xf>
    <xf numFmtId="0" fontId="25" fillId="0" borderId="26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30" fillId="0" borderId="26" xfId="52" applyNumberFormat="1" applyFont="1" applyBorder="1" applyAlignment="1">
      <alignment horizontal="center" vertical="center" wrapText="1"/>
      <protection/>
    </xf>
    <xf numFmtId="0" fontId="30" fillId="0" borderId="33" xfId="52" applyNumberFormat="1" applyFont="1" applyBorder="1" applyAlignment="1">
      <alignment horizontal="center" vertical="center" wrapText="1"/>
      <protection/>
    </xf>
    <xf numFmtId="0" fontId="30" fillId="0" borderId="34" xfId="52" applyNumberFormat="1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27" fillId="0" borderId="17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center"/>
      <protection/>
    </xf>
    <xf numFmtId="0" fontId="30" fillId="0" borderId="17" xfId="52" applyFont="1" applyBorder="1" applyAlignment="1">
      <alignment horizontal="center" vertical="center" wrapText="1"/>
      <protection/>
    </xf>
    <xf numFmtId="0" fontId="30" fillId="0" borderId="35" xfId="52" applyFont="1" applyBorder="1" applyAlignment="1">
      <alignment horizontal="center" vertical="center" wrapText="1"/>
      <protection/>
    </xf>
    <xf numFmtId="0" fontId="30" fillId="0" borderId="14" xfId="52" applyFont="1" applyBorder="1" applyAlignment="1">
      <alignment horizontal="center" vertical="center" wrapText="1"/>
      <protection/>
    </xf>
    <xf numFmtId="0" fontId="27" fillId="0" borderId="35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21" fillId="2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0" borderId="0" xfId="51" applyFont="1" applyBorder="1" applyAlignment="1">
      <alignment horizontal="center" vertical="center" wrapText="1"/>
      <protection/>
    </xf>
    <xf numFmtId="0" fontId="21" fillId="20" borderId="24" xfId="51" applyFont="1" applyFill="1" applyBorder="1" applyAlignment="1">
      <alignment horizontal="center" vertical="center"/>
      <protection/>
    </xf>
    <xf numFmtId="0" fontId="21" fillId="20" borderId="24" xfId="51" applyFont="1" applyFill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/>
      <protection/>
    </xf>
    <xf numFmtId="0" fontId="21" fillId="25" borderId="24" xfId="51" applyFont="1" applyFill="1" applyBorder="1" applyAlignment="1">
      <alignment horizontal="center" vertical="center"/>
      <protection/>
    </xf>
    <xf numFmtId="168" fontId="27" fillId="0" borderId="18" xfId="60" applyFont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2.00390625" style="42" customWidth="1"/>
    <col min="2" max="2" width="14.125" style="42" customWidth="1"/>
    <col min="3" max="4" width="9.125" style="42" customWidth="1"/>
    <col min="5" max="5" width="15.875" style="42" customWidth="1"/>
    <col min="6" max="6" width="12.875" style="42" customWidth="1"/>
    <col min="7" max="7" width="12.125" style="42" customWidth="1"/>
    <col min="8" max="8" width="15.625" style="42" customWidth="1"/>
    <col min="9" max="9" width="22.625" style="42" customWidth="1"/>
    <col min="10" max="16384" width="9.125" style="42" customWidth="1"/>
  </cols>
  <sheetData>
    <row r="2" spans="1:9" ht="12.75">
      <c r="A2" s="20"/>
      <c r="B2" s="20"/>
      <c r="C2" s="20"/>
      <c r="D2" s="20"/>
      <c r="E2" s="20"/>
      <c r="F2" s="20"/>
      <c r="G2" s="41" t="s">
        <v>33</v>
      </c>
      <c r="H2" s="41"/>
      <c r="I2" s="20"/>
    </row>
    <row r="3" spans="1:9" ht="12.75">
      <c r="A3" s="20"/>
      <c r="B3" s="20"/>
      <c r="C3" s="20"/>
      <c r="D3" s="20"/>
      <c r="E3" s="20"/>
      <c r="F3" s="20"/>
      <c r="G3" s="41" t="s">
        <v>155</v>
      </c>
      <c r="H3" s="41"/>
      <c r="I3" s="20"/>
    </row>
    <row r="4" spans="1:9" ht="12.75">
      <c r="A4" s="20"/>
      <c r="B4" s="20"/>
      <c r="C4" s="20"/>
      <c r="D4" s="20"/>
      <c r="E4" s="20"/>
      <c r="F4" s="20"/>
      <c r="G4" s="41" t="s">
        <v>156</v>
      </c>
      <c r="H4" s="41"/>
      <c r="I4" s="20"/>
    </row>
    <row r="5" spans="1:9" ht="15.75">
      <c r="A5" s="20"/>
      <c r="B5" s="20"/>
      <c r="C5" s="34" t="s">
        <v>36</v>
      </c>
      <c r="D5" s="20"/>
      <c r="E5" s="20"/>
      <c r="F5" s="20"/>
      <c r="G5" s="20"/>
      <c r="H5" s="20"/>
      <c r="I5" s="20"/>
    </row>
    <row r="6" spans="1:9" ht="25.5">
      <c r="A6" s="33" t="s">
        <v>3</v>
      </c>
      <c r="B6" s="33" t="s">
        <v>0</v>
      </c>
      <c r="C6" s="33" t="s">
        <v>2</v>
      </c>
      <c r="D6" s="33" t="s">
        <v>19</v>
      </c>
      <c r="E6" s="33" t="s">
        <v>18</v>
      </c>
      <c r="F6" s="33" t="s">
        <v>39</v>
      </c>
      <c r="G6" s="33" t="s">
        <v>17</v>
      </c>
      <c r="H6" s="33" t="s">
        <v>16</v>
      </c>
      <c r="I6" s="32" t="s">
        <v>15</v>
      </c>
    </row>
    <row r="7" spans="1:9" ht="43.5" customHeight="1">
      <c r="A7" s="106" t="s">
        <v>37</v>
      </c>
      <c r="B7" s="43">
        <v>758</v>
      </c>
      <c r="C7" s="44">
        <v>75801</v>
      </c>
      <c r="D7" s="44">
        <v>2920</v>
      </c>
      <c r="E7" s="45">
        <v>8195466</v>
      </c>
      <c r="F7" s="45">
        <v>212651</v>
      </c>
      <c r="G7" s="45"/>
      <c r="H7" s="27">
        <f>E7-F7+G7</f>
        <v>7982815</v>
      </c>
      <c r="I7" s="38" t="s">
        <v>38</v>
      </c>
    </row>
    <row r="8" spans="1:9" ht="40.5" customHeight="1">
      <c r="A8" s="111" t="s">
        <v>152</v>
      </c>
      <c r="B8" s="112">
        <v>852</v>
      </c>
      <c r="C8" s="46">
        <v>85214</v>
      </c>
      <c r="D8" s="43">
        <v>2010</v>
      </c>
      <c r="E8" s="47">
        <v>190000</v>
      </c>
      <c r="F8" s="47">
        <v>0</v>
      </c>
      <c r="G8" s="47">
        <v>1000</v>
      </c>
      <c r="H8" s="49">
        <f>E8-F8+G8</f>
        <v>191000</v>
      </c>
      <c r="I8" s="110" t="s">
        <v>150</v>
      </c>
    </row>
    <row r="9" spans="1:9" ht="33.75" customHeight="1">
      <c r="A9" s="111"/>
      <c r="B9" s="113"/>
      <c r="C9" s="40">
        <v>85219</v>
      </c>
      <c r="D9" s="40">
        <v>2030</v>
      </c>
      <c r="E9" s="48">
        <v>220000</v>
      </c>
      <c r="F9" s="48">
        <v>0</v>
      </c>
      <c r="G9" s="48">
        <v>5000</v>
      </c>
      <c r="H9" s="50">
        <f>E9-F9+G9</f>
        <v>225000</v>
      </c>
      <c r="I9" s="110"/>
    </row>
    <row r="10" spans="1:9" ht="33.75" customHeight="1">
      <c r="A10" s="111"/>
      <c r="B10" s="114"/>
      <c r="C10" s="40">
        <v>85295</v>
      </c>
      <c r="D10" s="40">
        <v>2023</v>
      </c>
      <c r="E10" s="48">
        <v>0</v>
      </c>
      <c r="F10" s="48"/>
      <c r="G10" s="48">
        <v>447196.55</v>
      </c>
      <c r="H10" s="50"/>
      <c r="I10" s="107" t="s">
        <v>154</v>
      </c>
    </row>
    <row r="11" spans="1:9" ht="12.75">
      <c r="A11" s="108" t="s">
        <v>40</v>
      </c>
      <c r="B11" s="109"/>
      <c r="C11" s="39"/>
      <c r="D11" s="39"/>
      <c r="E11" s="51">
        <v>26130000</v>
      </c>
      <c r="F11" s="51">
        <f>SUM(F7:F9)</f>
        <v>212651</v>
      </c>
      <c r="G11" s="51">
        <f>SUM(G8:G10)</f>
        <v>453196.55</v>
      </c>
      <c r="H11" s="51">
        <f>E11-F11+G11</f>
        <v>26370545.55</v>
      </c>
      <c r="I11" s="39"/>
    </row>
    <row r="13" spans="1:2" ht="12.75">
      <c r="A13" s="42" t="s">
        <v>153</v>
      </c>
      <c r="B13" s="52">
        <f>G11-F11</f>
        <v>240545.55</v>
      </c>
    </row>
  </sheetData>
  <sheetProtection/>
  <mergeCells count="4">
    <mergeCell ref="A11:B11"/>
    <mergeCell ref="I8:I9"/>
    <mergeCell ref="A8:A10"/>
    <mergeCell ref="B8:B10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6">
      <selection activeCell="F25" sqref="F25"/>
    </sheetView>
  </sheetViews>
  <sheetFormatPr defaultColWidth="9.00390625" defaultRowHeight="12.75"/>
  <cols>
    <col min="1" max="1" width="19.75390625" style="0" customWidth="1"/>
    <col min="2" max="2" width="14.125" style="0" customWidth="1"/>
    <col min="5" max="5" width="14.875" style="0" customWidth="1"/>
    <col min="6" max="6" width="13.875" style="0" customWidth="1"/>
    <col min="7" max="7" width="13.375" style="0" customWidth="1"/>
    <col min="8" max="8" width="14.00390625" style="0" customWidth="1"/>
    <col min="9" max="9" width="25.75390625" style="0" customWidth="1"/>
  </cols>
  <sheetData>
    <row r="1" spans="1:9" ht="12.75">
      <c r="A1" s="20"/>
      <c r="B1" s="20"/>
      <c r="C1" s="20"/>
      <c r="D1" s="20"/>
      <c r="E1" s="20"/>
      <c r="F1" s="20"/>
      <c r="G1" s="41" t="s">
        <v>44</v>
      </c>
      <c r="H1" s="41"/>
      <c r="I1" s="20"/>
    </row>
    <row r="2" spans="1:9" ht="12.75">
      <c r="A2" s="20"/>
      <c r="B2" s="20"/>
      <c r="C2" s="20"/>
      <c r="D2" s="20"/>
      <c r="E2" s="20"/>
      <c r="F2" s="20"/>
      <c r="G2" s="41" t="s">
        <v>157</v>
      </c>
      <c r="H2" s="41"/>
      <c r="I2" s="20"/>
    </row>
    <row r="3" spans="1:9" ht="12" customHeight="1">
      <c r="A3" s="20"/>
      <c r="B3" s="20"/>
      <c r="C3" s="20"/>
      <c r="D3" s="20"/>
      <c r="E3" s="20"/>
      <c r="F3" s="20"/>
      <c r="G3" s="41" t="s">
        <v>158</v>
      </c>
      <c r="H3" s="41"/>
      <c r="I3" s="20"/>
    </row>
    <row r="4" spans="1:9" ht="15.75">
      <c r="A4" s="20"/>
      <c r="B4" s="20"/>
      <c r="C4" s="34" t="s">
        <v>41</v>
      </c>
      <c r="D4" s="20"/>
      <c r="E4" s="20"/>
      <c r="F4" s="20"/>
      <c r="G4" s="20"/>
      <c r="H4" s="20"/>
      <c r="I4" s="20"/>
    </row>
    <row r="5" spans="1:9" ht="25.5">
      <c r="A5" s="105" t="s">
        <v>3</v>
      </c>
      <c r="B5" s="33" t="s">
        <v>0</v>
      </c>
      <c r="C5" s="33" t="s">
        <v>2</v>
      </c>
      <c r="D5" s="33" t="s">
        <v>19</v>
      </c>
      <c r="E5" s="33" t="s">
        <v>18</v>
      </c>
      <c r="F5" s="33" t="s">
        <v>39</v>
      </c>
      <c r="G5" s="33" t="s">
        <v>17</v>
      </c>
      <c r="H5" s="33" t="s">
        <v>16</v>
      </c>
      <c r="I5" s="55" t="s">
        <v>15</v>
      </c>
    </row>
    <row r="6" spans="1:9" ht="54.75" customHeight="1">
      <c r="A6" s="111" t="s">
        <v>151</v>
      </c>
      <c r="B6" s="56">
        <v>801</v>
      </c>
      <c r="C6" s="43">
        <v>80101</v>
      </c>
      <c r="D6" s="44">
        <v>4010</v>
      </c>
      <c r="E6" s="45">
        <v>4011838</v>
      </c>
      <c r="F6" s="45">
        <v>112651</v>
      </c>
      <c r="G6" s="45"/>
      <c r="H6" s="54">
        <f>E6-F6+G6</f>
        <v>3899187</v>
      </c>
      <c r="I6" s="110" t="s">
        <v>42</v>
      </c>
    </row>
    <row r="7" spans="1:9" ht="31.5" customHeight="1">
      <c r="A7" s="111"/>
      <c r="B7" s="104">
        <v>801</v>
      </c>
      <c r="C7" s="53">
        <v>80110</v>
      </c>
      <c r="D7" s="56">
        <v>4010</v>
      </c>
      <c r="E7" s="47">
        <v>1443048</v>
      </c>
      <c r="F7" s="47">
        <v>100000</v>
      </c>
      <c r="G7" s="47"/>
      <c r="H7" s="54">
        <f>E7-F7+G7</f>
        <v>1343048</v>
      </c>
      <c r="I7" s="110"/>
    </row>
    <row r="8" spans="1:9" ht="33.75" customHeight="1">
      <c r="A8" s="115" t="s">
        <v>152</v>
      </c>
      <c r="B8" s="118">
        <v>852</v>
      </c>
      <c r="C8" s="46">
        <v>85214</v>
      </c>
      <c r="D8" s="43">
        <v>3110</v>
      </c>
      <c r="E8" s="47">
        <v>660000</v>
      </c>
      <c r="F8" s="47">
        <v>0</v>
      </c>
      <c r="G8" s="47">
        <v>1000</v>
      </c>
      <c r="H8" s="49">
        <f>E8-F8+G8</f>
        <v>661000</v>
      </c>
      <c r="I8" s="110" t="s">
        <v>43</v>
      </c>
    </row>
    <row r="9" spans="1:9" ht="37.5" customHeight="1">
      <c r="A9" s="116"/>
      <c r="B9" s="118"/>
      <c r="C9" s="40">
        <v>85219</v>
      </c>
      <c r="D9" s="40">
        <v>4300</v>
      </c>
      <c r="E9" s="48">
        <v>35000</v>
      </c>
      <c r="F9" s="48">
        <v>0</v>
      </c>
      <c r="G9" s="48">
        <v>5000</v>
      </c>
      <c r="H9" s="50">
        <f>E9-F9+G9</f>
        <v>40000</v>
      </c>
      <c r="I9" s="110"/>
    </row>
    <row r="10" spans="1:9" ht="31.5" customHeight="1">
      <c r="A10" s="116"/>
      <c r="B10" s="118"/>
      <c r="C10" s="119">
        <v>85295</v>
      </c>
      <c r="D10" s="40">
        <v>4213</v>
      </c>
      <c r="E10" s="48">
        <v>0</v>
      </c>
      <c r="F10" s="48"/>
      <c r="G10" s="48">
        <v>20000</v>
      </c>
      <c r="H10" s="50">
        <f aca="true" t="shared" si="0" ref="H10:H16">E10-F10+G10</f>
        <v>20000</v>
      </c>
      <c r="I10" s="122" t="s">
        <v>154</v>
      </c>
    </row>
    <row r="11" spans="1:9" ht="31.5" customHeight="1">
      <c r="A11" s="116"/>
      <c r="B11" s="118"/>
      <c r="C11" s="120"/>
      <c r="D11" s="40">
        <v>4303</v>
      </c>
      <c r="E11" s="48">
        <v>0</v>
      </c>
      <c r="F11" s="48"/>
      <c r="G11" s="48">
        <v>389000</v>
      </c>
      <c r="H11" s="50">
        <f t="shared" si="0"/>
        <v>389000</v>
      </c>
      <c r="I11" s="123"/>
    </row>
    <row r="12" spans="1:9" ht="31.5" customHeight="1">
      <c r="A12" s="116"/>
      <c r="B12" s="118"/>
      <c r="C12" s="120"/>
      <c r="D12" s="40">
        <v>4173</v>
      </c>
      <c r="E12" s="48">
        <v>0</v>
      </c>
      <c r="F12" s="48"/>
      <c r="G12" s="48">
        <v>25000</v>
      </c>
      <c r="H12" s="50">
        <f t="shared" si="0"/>
        <v>25000</v>
      </c>
      <c r="I12" s="123"/>
    </row>
    <row r="13" spans="1:9" ht="31.5" customHeight="1">
      <c r="A13" s="116"/>
      <c r="B13" s="118"/>
      <c r="C13" s="120"/>
      <c r="D13" s="40">
        <v>4113</v>
      </c>
      <c r="E13" s="48">
        <v>0</v>
      </c>
      <c r="F13" s="48"/>
      <c r="G13" s="48">
        <v>2500</v>
      </c>
      <c r="H13" s="50">
        <f t="shared" si="0"/>
        <v>2500</v>
      </c>
      <c r="I13" s="123"/>
    </row>
    <row r="14" spans="1:9" ht="31.5" customHeight="1">
      <c r="A14" s="116"/>
      <c r="B14" s="118"/>
      <c r="C14" s="120"/>
      <c r="D14" s="40">
        <v>4123</v>
      </c>
      <c r="E14" s="48">
        <v>0</v>
      </c>
      <c r="F14" s="48"/>
      <c r="G14" s="48">
        <v>696.55</v>
      </c>
      <c r="H14" s="50">
        <f t="shared" si="0"/>
        <v>696.55</v>
      </c>
      <c r="I14" s="123"/>
    </row>
    <row r="15" spans="1:9" ht="31.5" customHeight="1">
      <c r="A15" s="116"/>
      <c r="B15" s="118"/>
      <c r="C15" s="120"/>
      <c r="D15" s="40">
        <v>4413</v>
      </c>
      <c r="E15" s="48">
        <v>0</v>
      </c>
      <c r="F15" s="48"/>
      <c r="G15" s="48">
        <v>5000</v>
      </c>
      <c r="H15" s="50">
        <f t="shared" si="0"/>
        <v>5000</v>
      </c>
      <c r="I15" s="123"/>
    </row>
    <row r="16" spans="1:9" ht="31.5" customHeight="1">
      <c r="A16" s="117"/>
      <c r="B16" s="118"/>
      <c r="C16" s="121"/>
      <c r="D16" s="40">
        <v>4433</v>
      </c>
      <c r="E16" s="48">
        <v>0</v>
      </c>
      <c r="F16" s="48"/>
      <c r="G16" s="48">
        <v>5000</v>
      </c>
      <c r="H16" s="50">
        <f t="shared" si="0"/>
        <v>5000</v>
      </c>
      <c r="I16" s="124"/>
    </row>
    <row r="17" spans="1:9" ht="12.75">
      <c r="A17" s="108" t="s">
        <v>40</v>
      </c>
      <c r="B17" s="109"/>
      <c r="C17" s="39"/>
      <c r="D17" s="39"/>
      <c r="E17" s="146">
        <v>34807500</v>
      </c>
      <c r="F17" s="146">
        <f>SUM(F6:F9)</f>
        <v>212651</v>
      </c>
      <c r="G17" s="146">
        <f>SUM(G8:G16)</f>
        <v>453196.55</v>
      </c>
      <c r="H17" s="146">
        <f>E17-F17+G17</f>
        <v>35048045.55</v>
      </c>
      <c r="I17" s="39"/>
    </row>
    <row r="18" spans="1:9" ht="12.75">
      <c r="A18" s="42"/>
      <c r="B18" s="42"/>
      <c r="C18" s="42"/>
      <c r="D18" s="42"/>
      <c r="E18" s="42"/>
      <c r="F18" s="42"/>
      <c r="G18" s="42"/>
      <c r="H18" s="42"/>
      <c r="I18" s="42"/>
    </row>
    <row r="19" spans="1:9" ht="12.75">
      <c r="A19" s="42" t="s">
        <v>153</v>
      </c>
      <c r="B19" s="52">
        <f>G17-F17</f>
        <v>240545.55</v>
      </c>
      <c r="C19" s="42"/>
      <c r="D19" s="42"/>
      <c r="E19" s="42"/>
      <c r="F19" s="42"/>
      <c r="G19" s="42"/>
      <c r="H19" s="42"/>
      <c r="I19" s="42"/>
    </row>
  </sheetData>
  <sheetProtection/>
  <mergeCells count="8">
    <mergeCell ref="I6:I7"/>
    <mergeCell ref="A6:A7"/>
    <mergeCell ref="A8:A16"/>
    <mergeCell ref="B8:B16"/>
    <mergeCell ref="C10:C16"/>
    <mergeCell ref="I10:I16"/>
    <mergeCell ref="I8:I9"/>
    <mergeCell ref="A17:B1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23.625" style="17" customWidth="1"/>
    <col min="2" max="2" width="10.75390625" style="17" customWidth="1"/>
    <col min="3" max="3" width="10.375" style="17" customWidth="1"/>
    <col min="4" max="4" width="10.125" style="17" customWidth="1"/>
    <col min="5" max="5" width="13.625" style="17" customWidth="1"/>
    <col min="6" max="6" width="12.125" style="17" customWidth="1"/>
    <col min="7" max="7" width="11.375" style="17" customWidth="1"/>
    <col min="8" max="8" width="13.875" style="17" customWidth="1"/>
    <col min="9" max="9" width="26.75390625" style="17" customWidth="1"/>
    <col min="10" max="16384" width="9.125" style="17" customWidth="1"/>
  </cols>
  <sheetData>
    <row r="1" spans="7:8" ht="12.75">
      <c r="G1" s="18" t="s">
        <v>45</v>
      </c>
      <c r="H1" s="18"/>
    </row>
    <row r="2" spans="6:8" ht="12.75">
      <c r="F2" s="20"/>
      <c r="G2" s="18" t="s">
        <v>159</v>
      </c>
      <c r="H2" s="18"/>
    </row>
    <row r="3" spans="1:9" ht="12.75">
      <c r="A3" s="20"/>
      <c r="B3" s="20"/>
      <c r="C3" s="20"/>
      <c r="D3" s="20"/>
      <c r="E3" s="20"/>
      <c r="F3" s="20"/>
      <c r="G3" s="18" t="s">
        <v>156</v>
      </c>
      <c r="H3" s="18"/>
      <c r="I3" s="20"/>
    </row>
    <row r="4" spans="1:9" ht="15.75">
      <c r="A4" s="20"/>
      <c r="B4" s="20"/>
      <c r="C4" s="34" t="s">
        <v>25</v>
      </c>
      <c r="D4" s="20"/>
      <c r="E4" s="20"/>
      <c r="F4" s="20"/>
      <c r="G4" s="20"/>
      <c r="H4" s="20"/>
      <c r="I4" s="20"/>
    </row>
    <row r="5" spans="1:9" ht="25.5">
      <c r="A5" s="33" t="s">
        <v>3</v>
      </c>
      <c r="B5" s="33" t="s">
        <v>0</v>
      </c>
      <c r="C5" s="33" t="s">
        <v>2</v>
      </c>
      <c r="D5" s="33" t="s">
        <v>19</v>
      </c>
      <c r="E5" s="33" t="s">
        <v>18</v>
      </c>
      <c r="F5" s="33" t="s">
        <v>24</v>
      </c>
      <c r="G5" s="33" t="s">
        <v>17</v>
      </c>
      <c r="H5" s="33" t="s">
        <v>16</v>
      </c>
      <c r="I5" s="32" t="s">
        <v>15</v>
      </c>
    </row>
    <row r="6" spans="1:9" ht="26.25" customHeight="1">
      <c r="A6" s="125" t="s">
        <v>23</v>
      </c>
      <c r="B6" s="126">
        <v>754</v>
      </c>
      <c r="C6" s="134">
        <v>75412</v>
      </c>
      <c r="D6" s="29">
        <v>3030</v>
      </c>
      <c r="E6" s="28">
        <v>0</v>
      </c>
      <c r="F6" s="28">
        <v>0</v>
      </c>
      <c r="G6" s="28">
        <v>20000</v>
      </c>
      <c r="H6" s="27">
        <f aca="true" t="shared" si="0" ref="H6:H16">E6-F6+G6</f>
        <v>20000</v>
      </c>
      <c r="I6" s="128" t="s">
        <v>32</v>
      </c>
    </row>
    <row r="7" spans="1:9" ht="26.25" customHeight="1">
      <c r="A7" s="125"/>
      <c r="B7" s="133"/>
      <c r="C7" s="134"/>
      <c r="D7" s="29">
        <v>4300</v>
      </c>
      <c r="E7" s="28">
        <v>45000</v>
      </c>
      <c r="F7" s="28">
        <v>10000</v>
      </c>
      <c r="G7" s="28">
        <v>0</v>
      </c>
      <c r="H7" s="27">
        <f t="shared" si="0"/>
        <v>35000</v>
      </c>
      <c r="I7" s="128"/>
    </row>
    <row r="8" spans="1:9" ht="24" customHeight="1">
      <c r="A8" s="125"/>
      <c r="B8" s="127"/>
      <c r="C8" s="134"/>
      <c r="D8" s="29">
        <v>4430</v>
      </c>
      <c r="E8" s="28">
        <v>35000</v>
      </c>
      <c r="F8" s="28">
        <v>10000</v>
      </c>
      <c r="G8" s="28">
        <v>0</v>
      </c>
      <c r="H8" s="27">
        <f t="shared" si="0"/>
        <v>25000</v>
      </c>
      <c r="I8" s="128"/>
    </row>
    <row r="9" spans="1:9" ht="66.75" customHeight="1">
      <c r="A9" s="31" t="s">
        <v>26</v>
      </c>
      <c r="B9" s="35">
        <v>754</v>
      </c>
      <c r="C9" s="35">
        <v>75411</v>
      </c>
      <c r="D9" s="29">
        <v>6300</v>
      </c>
      <c r="E9" s="28">
        <v>0</v>
      </c>
      <c r="F9" s="28">
        <v>0</v>
      </c>
      <c r="G9" s="28">
        <v>20000</v>
      </c>
      <c r="H9" s="27">
        <f t="shared" si="0"/>
        <v>20000</v>
      </c>
      <c r="I9" s="30" t="s">
        <v>34</v>
      </c>
    </row>
    <row r="10" spans="1:9" ht="45" customHeight="1">
      <c r="A10" s="125" t="s">
        <v>22</v>
      </c>
      <c r="B10" s="126">
        <v>801</v>
      </c>
      <c r="C10" s="36">
        <v>80101</v>
      </c>
      <c r="D10" s="29">
        <v>3240</v>
      </c>
      <c r="E10" s="28">
        <v>24100</v>
      </c>
      <c r="F10" s="28">
        <v>24100</v>
      </c>
      <c r="G10" s="28">
        <v>0</v>
      </c>
      <c r="H10" s="27">
        <f t="shared" si="0"/>
        <v>0</v>
      </c>
      <c r="I10" s="130" t="s">
        <v>35</v>
      </c>
    </row>
    <row r="11" spans="1:9" ht="30.75" customHeight="1">
      <c r="A11" s="125"/>
      <c r="B11" s="127"/>
      <c r="C11" s="35">
        <v>80110</v>
      </c>
      <c r="D11" s="29">
        <v>3240</v>
      </c>
      <c r="E11" s="28">
        <v>14100</v>
      </c>
      <c r="F11" s="28">
        <v>14100</v>
      </c>
      <c r="G11" s="28"/>
      <c r="H11" s="27">
        <f t="shared" si="0"/>
        <v>0</v>
      </c>
      <c r="I11" s="131"/>
    </row>
    <row r="12" spans="1:9" ht="35.25" customHeight="1">
      <c r="A12" s="31" t="s">
        <v>27</v>
      </c>
      <c r="B12" s="29">
        <v>854</v>
      </c>
      <c r="C12" s="29">
        <v>85415</v>
      </c>
      <c r="D12" s="29">
        <v>3240</v>
      </c>
      <c r="E12" s="28">
        <v>0</v>
      </c>
      <c r="F12" s="28"/>
      <c r="G12" s="28">
        <v>38200</v>
      </c>
      <c r="H12" s="27">
        <f t="shared" si="0"/>
        <v>38200</v>
      </c>
      <c r="I12" s="132"/>
    </row>
    <row r="13" spans="1:9" ht="29.25" customHeight="1">
      <c r="A13" s="125" t="s">
        <v>28</v>
      </c>
      <c r="B13" s="126">
        <v>921</v>
      </c>
      <c r="C13" s="36">
        <v>92109</v>
      </c>
      <c r="D13" s="29">
        <v>2480</v>
      </c>
      <c r="E13" s="28">
        <v>0</v>
      </c>
      <c r="F13" s="28"/>
      <c r="G13" s="28">
        <v>43442</v>
      </c>
      <c r="H13" s="27">
        <f t="shared" si="0"/>
        <v>43442</v>
      </c>
      <c r="I13" s="128" t="s">
        <v>29</v>
      </c>
    </row>
    <row r="14" spans="1:9" ht="39" customHeight="1">
      <c r="A14" s="125"/>
      <c r="B14" s="127"/>
      <c r="C14" s="37">
        <v>92116</v>
      </c>
      <c r="D14" s="29">
        <v>2480</v>
      </c>
      <c r="E14" s="28">
        <v>348442</v>
      </c>
      <c r="F14" s="28">
        <v>43442</v>
      </c>
      <c r="G14" s="28">
        <v>0</v>
      </c>
      <c r="H14" s="27">
        <f t="shared" si="0"/>
        <v>305000</v>
      </c>
      <c r="I14" s="128"/>
    </row>
    <row r="15" spans="1:9" ht="51" customHeight="1">
      <c r="A15" s="19" t="s">
        <v>30</v>
      </c>
      <c r="B15" s="29">
        <v>750</v>
      </c>
      <c r="C15" s="35">
        <v>75075</v>
      </c>
      <c r="D15" s="29">
        <v>4210</v>
      </c>
      <c r="E15" s="28">
        <v>60000</v>
      </c>
      <c r="F15" s="28">
        <v>20000</v>
      </c>
      <c r="G15" s="28"/>
      <c r="H15" s="27">
        <f t="shared" si="0"/>
        <v>40000</v>
      </c>
      <c r="I15" s="30" t="s">
        <v>31</v>
      </c>
    </row>
    <row r="16" spans="1:9" ht="31.5" customHeight="1">
      <c r="A16" s="129" t="s">
        <v>21</v>
      </c>
      <c r="B16" s="129"/>
      <c r="C16" s="129"/>
      <c r="D16" s="129"/>
      <c r="E16" s="25">
        <v>34807500</v>
      </c>
      <c r="F16" s="26">
        <f>SUM(F6:F15)</f>
        <v>121642</v>
      </c>
      <c r="G16" s="26">
        <f>SUM(G6:G15)</f>
        <v>121642</v>
      </c>
      <c r="H16" s="25">
        <f t="shared" si="0"/>
        <v>34807500</v>
      </c>
      <c r="I16" s="24"/>
    </row>
    <row r="17" spans="1:9" ht="12.75">
      <c r="A17" s="23" t="s">
        <v>20</v>
      </c>
      <c r="B17" s="22">
        <f>F16</f>
        <v>121642</v>
      </c>
      <c r="C17" s="21"/>
      <c r="D17" s="21"/>
      <c r="E17" s="21"/>
      <c r="F17" s="21"/>
      <c r="G17" s="21"/>
      <c r="H17" s="21"/>
      <c r="I17" s="20"/>
    </row>
    <row r="18" spans="1:9" ht="12.75">
      <c r="A18" s="21"/>
      <c r="B18" s="21"/>
      <c r="C18" s="21"/>
      <c r="D18" s="21"/>
      <c r="E18" s="21"/>
      <c r="F18" s="21"/>
      <c r="G18" s="21"/>
      <c r="H18" s="21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</sheetData>
  <sheetProtection/>
  <mergeCells count="11">
    <mergeCell ref="B10:B11"/>
    <mergeCell ref="A13:A14"/>
    <mergeCell ref="B13:B14"/>
    <mergeCell ref="I13:I14"/>
    <mergeCell ref="A16:D16"/>
    <mergeCell ref="I10:I12"/>
    <mergeCell ref="A6:A8"/>
    <mergeCell ref="B6:B8"/>
    <mergeCell ref="C6:C8"/>
    <mergeCell ref="I6:I8"/>
    <mergeCell ref="A10:A11"/>
  </mergeCells>
  <printOptions/>
  <pageMargins left="0.7000000000000001" right="0.7000000000000001" top="0.75" bottom="0.75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view="pageLayout" workbookViewId="0" topLeftCell="A1">
      <selection activeCell="M4" sqref="M4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37" t="s">
        <v>46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 customHeight="1">
      <c r="A2" s="138" t="s">
        <v>0</v>
      </c>
      <c r="B2" s="138" t="s">
        <v>2</v>
      </c>
      <c r="C2" s="138" t="s">
        <v>47</v>
      </c>
      <c r="D2" s="135" t="s">
        <v>48</v>
      </c>
      <c r="E2" s="135" t="s">
        <v>49</v>
      </c>
      <c r="F2" s="135" t="s">
        <v>50</v>
      </c>
      <c r="G2" s="135"/>
      <c r="H2" s="135"/>
      <c r="I2" s="135"/>
      <c r="J2" s="135"/>
    </row>
    <row r="3" spans="1:10" ht="12.75" customHeight="1">
      <c r="A3" s="138"/>
      <c r="B3" s="138"/>
      <c r="C3" s="138"/>
      <c r="D3" s="135"/>
      <c r="E3" s="135"/>
      <c r="F3" s="135" t="s">
        <v>51</v>
      </c>
      <c r="G3" s="135" t="s">
        <v>52</v>
      </c>
      <c r="H3" s="135"/>
      <c r="I3" s="135"/>
      <c r="J3" s="135" t="s">
        <v>53</v>
      </c>
    </row>
    <row r="4" spans="1:10" ht="25.5">
      <c r="A4" s="138"/>
      <c r="B4" s="138"/>
      <c r="C4" s="138"/>
      <c r="D4" s="135"/>
      <c r="E4" s="135"/>
      <c r="F4" s="135"/>
      <c r="G4" s="57" t="s">
        <v>54</v>
      </c>
      <c r="H4" s="57" t="s">
        <v>55</v>
      </c>
      <c r="I4" s="57" t="s">
        <v>56</v>
      </c>
      <c r="J4" s="135"/>
    </row>
    <row r="5" spans="1:10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</row>
    <row r="6" spans="1:10" ht="12.75">
      <c r="A6" s="58">
        <v>750</v>
      </c>
      <c r="B6" s="58">
        <v>75011</v>
      </c>
      <c r="C6" s="59">
        <v>2010</v>
      </c>
      <c r="D6" s="60">
        <v>67944</v>
      </c>
      <c r="E6" s="60">
        <v>67944</v>
      </c>
      <c r="F6" s="61">
        <v>67944</v>
      </c>
      <c r="G6" s="61"/>
      <c r="H6" s="61"/>
      <c r="I6" s="62"/>
      <c r="J6" s="62"/>
    </row>
    <row r="7" spans="1:10" ht="12.75">
      <c r="A7" s="63"/>
      <c r="B7" s="63"/>
      <c r="C7" s="64">
        <v>4010</v>
      </c>
      <c r="D7" s="62"/>
      <c r="E7" s="65">
        <v>48800</v>
      </c>
      <c r="F7" s="65">
        <v>48800</v>
      </c>
      <c r="G7" s="65">
        <v>48800</v>
      </c>
      <c r="H7" s="62"/>
      <c r="I7" s="62"/>
      <c r="J7" s="62"/>
    </row>
    <row r="8" spans="1:10" ht="12.75">
      <c r="A8" s="63"/>
      <c r="B8" s="63"/>
      <c r="C8" s="64">
        <v>4040</v>
      </c>
      <c r="D8" s="62"/>
      <c r="E8" s="65">
        <v>4100</v>
      </c>
      <c r="F8" s="65">
        <v>4100</v>
      </c>
      <c r="G8" s="66">
        <v>4100</v>
      </c>
      <c r="H8" s="65"/>
      <c r="I8" s="62"/>
      <c r="J8" s="62"/>
    </row>
    <row r="9" spans="1:10" ht="12.75">
      <c r="A9" s="63"/>
      <c r="B9" s="63"/>
      <c r="C9" s="64">
        <v>4110</v>
      </c>
      <c r="D9" s="62"/>
      <c r="E9" s="65">
        <v>9500</v>
      </c>
      <c r="F9" s="65">
        <v>9500</v>
      </c>
      <c r="G9" s="62"/>
      <c r="H9" s="65">
        <v>9500</v>
      </c>
      <c r="I9" s="62"/>
      <c r="J9" s="62"/>
    </row>
    <row r="10" spans="1:10" ht="12.75">
      <c r="A10" s="63"/>
      <c r="B10" s="63"/>
      <c r="C10" s="64">
        <v>4120</v>
      </c>
      <c r="D10" s="62"/>
      <c r="E10" s="65">
        <v>1300</v>
      </c>
      <c r="F10" s="65">
        <v>1300</v>
      </c>
      <c r="G10" s="62"/>
      <c r="H10" s="65">
        <v>1300</v>
      </c>
      <c r="I10" s="62"/>
      <c r="J10" s="62"/>
    </row>
    <row r="11" spans="1:10" ht="12.75">
      <c r="A11" s="63"/>
      <c r="B11" s="63"/>
      <c r="C11" s="64">
        <v>4210</v>
      </c>
      <c r="D11" s="62"/>
      <c r="E11" s="65">
        <v>1744</v>
      </c>
      <c r="F11" s="65">
        <v>1744</v>
      </c>
      <c r="G11" s="62"/>
      <c r="H11" s="62"/>
      <c r="I11" s="62"/>
      <c r="J11" s="62"/>
    </row>
    <row r="12" spans="1:10" ht="12.75">
      <c r="A12" s="63"/>
      <c r="B12" s="63"/>
      <c r="C12" s="64">
        <v>4440</v>
      </c>
      <c r="D12" s="62"/>
      <c r="E12" s="65">
        <v>2500</v>
      </c>
      <c r="F12" s="65">
        <v>2500</v>
      </c>
      <c r="G12" s="62"/>
      <c r="H12" s="62"/>
      <c r="I12" s="62"/>
      <c r="J12" s="62"/>
    </row>
    <row r="13" spans="1:10" ht="12.75">
      <c r="A13" s="59">
        <v>751</v>
      </c>
      <c r="B13" s="59">
        <v>75101</v>
      </c>
      <c r="C13" s="59">
        <v>2010</v>
      </c>
      <c r="D13" s="61">
        <v>1968</v>
      </c>
      <c r="E13" s="61">
        <v>1968</v>
      </c>
      <c r="F13" s="61">
        <v>1968</v>
      </c>
      <c r="G13" s="61"/>
      <c r="H13" s="61"/>
      <c r="I13" s="66"/>
      <c r="J13" s="66"/>
    </row>
    <row r="14" spans="1:10" ht="12.75">
      <c r="A14" s="63"/>
      <c r="B14" s="63"/>
      <c r="C14" s="67">
        <v>4110</v>
      </c>
      <c r="D14" s="66"/>
      <c r="E14" s="66">
        <v>260</v>
      </c>
      <c r="F14" s="66">
        <v>260</v>
      </c>
      <c r="G14" s="66"/>
      <c r="H14" s="66">
        <v>260</v>
      </c>
      <c r="I14" s="66"/>
      <c r="J14" s="66"/>
    </row>
    <row r="15" spans="1:10" ht="12.75">
      <c r="A15" s="63"/>
      <c r="B15" s="63"/>
      <c r="C15" s="67">
        <v>4120</v>
      </c>
      <c r="D15" s="66"/>
      <c r="E15" s="66">
        <v>37</v>
      </c>
      <c r="F15" s="66">
        <v>37</v>
      </c>
      <c r="G15" s="66"/>
      <c r="H15" s="66">
        <v>37</v>
      </c>
      <c r="I15" s="66"/>
      <c r="J15" s="66"/>
    </row>
    <row r="16" spans="1:10" ht="12.75">
      <c r="A16" s="63"/>
      <c r="B16" s="63"/>
      <c r="C16" s="67">
        <v>4170</v>
      </c>
      <c r="D16" s="66"/>
      <c r="E16" s="66">
        <v>1500</v>
      </c>
      <c r="F16" s="66">
        <v>1500</v>
      </c>
      <c r="G16" s="66">
        <v>1500</v>
      </c>
      <c r="H16" s="66"/>
      <c r="I16" s="66"/>
      <c r="J16" s="66"/>
    </row>
    <row r="17" spans="1:10" ht="12.75">
      <c r="A17" s="63"/>
      <c r="B17" s="63"/>
      <c r="C17" s="67">
        <v>4210</v>
      </c>
      <c r="D17" s="66"/>
      <c r="E17" s="66">
        <v>171</v>
      </c>
      <c r="F17" s="66">
        <v>171</v>
      </c>
      <c r="G17" s="66"/>
      <c r="H17" s="66"/>
      <c r="I17" s="66"/>
      <c r="J17" s="66"/>
    </row>
    <row r="18" spans="1:10" ht="12.75">
      <c r="A18" s="59">
        <v>754</v>
      </c>
      <c r="B18" s="59">
        <v>75414</v>
      </c>
      <c r="C18" s="59">
        <v>2010</v>
      </c>
      <c r="D18" s="61">
        <v>400</v>
      </c>
      <c r="E18" s="61">
        <v>400</v>
      </c>
      <c r="F18" s="61">
        <v>400</v>
      </c>
      <c r="G18" s="61"/>
      <c r="H18" s="66"/>
      <c r="I18" s="66"/>
      <c r="J18" s="66"/>
    </row>
    <row r="19" spans="1:10" ht="12.75">
      <c r="A19" s="63"/>
      <c r="B19" s="63"/>
      <c r="C19" s="67">
        <v>4170</v>
      </c>
      <c r="D19" s="66"/>
      <c r="E19" s="66">
        <v>250</v>
      </c>
      <c r="F19" s="66">
        <v>250</v>
      </c>
      <c r="G19" s="66">
        <v>250</v>
      </c>
      <c r="H19" s="66"/>
      <c r="I19" s="66"/>
      <c r="J19" s="66"/>
    </row>
    <row r="20" spans="1:10" ht="12.75">
      <c r="A20" s="63"/>
      <c r="B20" s="63"/>
      <c r="C20" s="67">
        <v>4210</v>
      </c>
      <c r="D20" s="66"/>
      <c r="E20" s="66">
        <v>80</v>
      </c>
      <c r="F20" s="66">
        <v>80</v>
      </c>
      <c r="G20" s="66"/>
      <c r="H20" s="66"/>
      <c r="I20" s="66"/>
      <c r="J20" s="66"/>
    </row>
    <row r="21" spans="1:10" ht="12.75">
      <c r="A21" s="63"/>
      <c r="B21" s="63"/>
      <c r="C21" s="67">
        <v>4300</v>
      </c>
      <c r="D21" s="66"/>
      <c r="E21" s="66">
        <v>70</v>
      </c>
      <c r="F21" s="66">
        <v>70</v>
      </c>
      <c r="G21" s="66"/>
      <c r="H21" s="66"/>
      <c r="I21" s="66"/>
      <c r="J21" s="66"/>
    </row>
    <row r="22" spans="1:10" ht="12.75">
      <c r="A22" s="59">
        <v>852</v>
      </c>
      <c r="B22" s="59">
        <v>85212</v>
      </c>
      <c r="C22" s="59">
        <v>2010</v>
      </c>
      <c r="D22" s="61">
        <v>3810000</v>
      </c>
      <c r="E22" s="61">
        <v>3810000</v>
      </c>
      <c r="F22" s="61">
        <v>3810000</v>
      </c>
      <c r="G22" s="61"/>
      <c r="H22" s="61"/>
      <c r="I22" s="61"/>
      <c r="J22" s="66"/>
    </row>
    <row r="23" spans="1:10" ht="12.75">
      <c r="A23" s="63"/>
      <c r="B23" s="63"/>
      <c r="C23" s="67">
        <v>3020</v>
      </c>
      <c r="D23" s="66"/>
      <c r="E23" s="66">
        <v>500</v>
      </c>
      <c r="F23" s="66">
        <v>500</v>
      </c>
      <c r="G23" s="66"/>
      <c r="H23" s="66"/>
      <c r="I23" s="66"/>
      <c r="J23" s="66"/>
    </row>
    <row r="24" spans="1:10" ht="12.75">
      <c r="A24" s="63"/>
      <c r="B24" s="63"/>
      <c r="C24" s="67">
        <v>3110</v>
      </c>
      <c r="D24" s="66"/>
      <c r="E24" s="66">
        <v>3650100</v>
      </c>
      <c r="F24" s="66">
        <v>3650100</v>
      </c>
      <c r="G24" s="66"/>
      <c r="H24" s="66"/>
      <c r="I24" s="66">
        <v>3650100</v>
      </c>
      <c r="J24" s="66"/>
    </row>
    <row r="25" spans="1:10" ht="12.75">
      <c r="A25" s="63"/>
      <c r="B25" s="63"/>
      <c r="C25" s="67">
        <v>4010</v>
      </c>
      <c r="D25" s="66"/>
      <c r="E25" s="66">
        <v>62010</v>
      </c>
      <c r="F25" s="66">
        <v>62010</v>
      </c>
      <c r="G25" s="66">
        <v>62010</v>
      </c>
      <c r="H25" s="66"/>
      <c r="I25" s="66"/>
      <c r="J25" s="66"/>
    </row>
    <row r="26" spans="1:10" ht="12.75">
      <c r="A26" s="63"/>
      <c r="B26" s="63"/>
      <c r="C26" s="67">
        <v>4040</v>
      </c>
      <c r="D26" s="66"/>
      <c r="E26" s="66">
        <v>3900</v>
      </c>
      <c r="F26" s="66">
        <v>3900</v>
      </c>
      <c r="G26" s="66">
        <v>3900</v>
      </c>
      <c r="H26" s="66"/>
      <c r="I26" s="66"/>
      <c r="J26" s="66"/>
    </row>
    <row r="27" spans="1:10" ht="12.75">
      <c r="A27" s="63"/>
      <c r="B27" s="63"/>
      <c r="C27" s="67">
        <v>4110</v>
      </c>
      <c r="D27" s="66"/>
      <c r="E27" s="66">
        <v>54600</v>
      </c>
      <c r="F27" s="66">
        <v>54600</v>
      </c>
      <c r="G27" s="66"/>
      <c r="H27" s="66">
        <v>54600</v>
      </c>
      <c r="I27" s="66"/>
      <c r="J27" s="66"/>
    </row>
    <row r="28" spans="1:10" ht="12.75">
      <c r="A28" s="63"/>
      <c r="B28" s="63"/>
      <c r="C28" s="67">
        <v>4120</v>
      </c>
      <c r="D28" s="66"/>
      <c r="E28" s="66">
        <v>1600</v>
      </c>
      <c r="F28" s="66">
        <v>1600</v>
      </c>
      <c r="G28" s="66"/>
      <c r="H28" s="66">
        <v>1600</v>
      </c>
      <c r="I28" s="66"/>
      <c r="J28" s="66"/>
    </row>
    <row r="29" spans="1:10" ht="12.75">
      <c r="A29" s="63"/>
      <c r="B29" s="63"/>
      <c r="C29" s="67">
        <v>4210</v>
      </c>
      <c r="D29" s="66"/>
      <c r="E29" s="66">
        <v>6500</v>
      </c>
      <c r="F29" s="66">
        <v>6500</v>
      </c>
      <c r="G29" s="66"/>
      <c r="H29" s="66"/>
      <c r="I29" s="66"/>
      <c r="J29" s="66"/>
    </row>
    <row r="30" spans="1:10" ht="12.75">
      <c r="A30" s="63"/>
      <c r="B30" s="63"/>
      <c r="C30" s="67">
        <v>4280</v>
      </c>
      <c r="D30" s="66"/>
      <c r="E30" s="66">
        <v>100</v>
      </c>
      <c r="F30" s="66">
        <v>100</v>
      </c>
      <c r="G30" s="66"/>
      <c r="H30" s="66"/>
      <c r="I30" s="66"/>
      <c r="J30" s="66"/>
    </row>
    <row r="31" spans="1:10" ht="12.75">
      <c r="A31" s="63"/>
      <c r="B31" s="63"/>
      <c r="C31" s="67">
        <v>4300</v>
      </c>
      <c r="D31" s="66"/>
      <c r="E31" s="66">
        <v>22872</v>
      </c>
      <c r="F31" s="66">
        <v>22872</v>
      </c>
      <c r="G31" s="66"/>
      <c r="H31" s="66"/>
      <c r="I31" s="66"/>
      <c r="J31" s="66"/>
    </row>
    <row r="32" spans="1:10" ht="12.75">
      <c r="A32" s="63"/>
      <c r="B32" s="63"/>
      <c r="C32" s="67">
        <v>4370</v>
      </c>
      <c r="D32" s="66"/>
      <c r="E32" s="66">
        <v>300</v>
      </c>
      <c r="F32" s="66">
        <v>300</v>
      </c>
      <c r="G32" s="66"/>
      <c r="H32" s="66"/>
      <c r="I32" s="66"/>
      <c r="J32" s="66"/>
    </row>
    <row r="33" spans="1:10" ht="12.75">
      <c r="A33" s="63"/>
      <c r="B33" s="63"/>
      <c r="C33" s="67">
        <v>4410</v>
      </c>
      <c r="D33" s="66"/>
      <c r="E33" s="66">
        <v>300</v>
      </c>
      <c r="F33" s="66">
        <v>300</v>
      </c>
      <c r="G33" s="66"/>
      <c r="H33" s="66"/>
      <c r="I33" s="66"/>
      <c r="J33" s="66"/>
    </row>
    <row r="34" spans="1:10" ht="12.75">
      <c r="A34" s="63"/>
      <c r="B34" s="63"/>
      <c r="C34" s="67">
        <v>4440</v>
      </c>
      <c r="D34" s="66"/>
      <c r="E34" s="66">
        <v>3218</v>
      </c>
      <c r="F34" s="66">
        <v>3218</v>
      </c>
      <c r="G34" s="66"/>
      <c r="H34" s="66"/>
      <c r="I34" s="66"/>
      <c r="J34" s="66"/>
    </row>
    <row r="35" spans="1:10" ht="12.75">
      <c r="A35" s="68"/>
      <c r="B35" s="68"/>
      <c r="C35" s="67">
        <v>4750</v>
      </c>
      <c r="D35" s="66"/>
      <c r="E35" s="66">
        <v>4000</v>
      </c>
      <c r="F35" s="66">
        <v>4000</v>
      </c>
      <c r="G35" s="66"/>
      <c r="H35" s="66"/>
      <c r="I35" s="66"/>
      <c r="J35" s="66"/>
    </row>
    <row r="36" spans="1:10" ht="12.75">
      <c r="A36" s="59">
        <v>852</v>
      </c>
      <c r="B36" s="59">
        <v>85213</v>
      </c>
      <c r="C36" s="59">
        <v>2010</v>
      </c>
      <c r="D36" s="61">
        <v>16700</v>
      </c>
      <c r="E36" s="61">
        <v>16700</v>
      </c>
      <c r="F36" s="61">
        <v>16700</v>
      </c>
      <c r="G36" s="66"/>
      <c r="H36" s="66"/>
      <c r="I36" s="66"/>
      <c r="J36" s="66"/>
    </row>
    <row r="37" spans="1:10" ht="12.75">
      <c r="A37" s="63"/>
      <c r="B37" s="63"/>
      <c r="C37" s="67">
        <v>4130</v>
      </c>
      <c r="D37" s="66"/>
      <c r="E37" s="66">
        <v>16700</v>
      </c>
      <c r="F37" s="66">
        <v>16700</v>
      </c>
      <c r="G37" s="69"/>
      <c r="H37" s="69"/>
      <c r="I37" s="69"/>
      <c r="J37" s="66"/>
    </row>
    <row r="38" spans="1:10" ht="12.75">
      <c r="A38" s="59">
        <v>852</v>
      </c>
      <c r="B38" s="59">
        <v>85214</v>
      </c>
      <c r="C38" s="59">
        <v>2010</v>
      </c>
      <c r="D38" s="61">
        <v>191000</v>
      </c>
      <c r="E38" s="61">
        <v>191000</v>
      </c>
      <c r="F38" s="61">
        <v>191000</v>
      </c>
      <c r="G38" s="61"/>
      <c r="H38" s="61"/>
      <c r="I38" s="61"/>
      <c r="J38" s="66"/>
    </row>
    <row r="39" spans="1:10" ht="12.75">
      <c r="A39" s="63"/>
      <c r="B39" s="63"/>
      <c r="C39" s="67">
        <v>3110</v>
      </c>
      <c r="D39" s="66"/>
      <c r="E39" s="66">
        <v>191000</v>
      </c>
      <c r="F39" s="66">
        <v>191000</v>
      </c>
      <c r="G39" s="66"/>
      <c r="H39" s="66"/>
      <c r="I39" s="66">
        <v>190000</v>
      </c>
      <c r="J39" s="66"/>
    </row>
    <row r="40" spans="1:10" ht="12.75">
      <c r="A40" s="59">
        <v>852</v>
      </c>
      <c r="B40" s="59">
        <v>85228</v>
      </c>
      <c r="C40" s="59">
        <v>2010</v>
      </c>
      <c r="D40" s="61">
        <v>2100</v>
      </c>
      <c r="E40" s="61">
        <v>2100</v>
      </c>
      <c r="F40" s="61">
        <v>2100</v>
      </c>
      <c r="G40" s="61"/>
      <c r="H40" s="61"/>
      <c r="I40" s="61"/>
      <c r="J40" s="66"/>
    </row>
    <row r="41" spans="1:10" ht="12.75">
      <c r="A41" s="63"/>
      <c r="B41" s="63"/>
      <c r="C41" s="67">
        <v>4110</v>
      </c>
      <c r="D41" s="66"/>
      <c r="E41" s="66">
        <v>260</v>
      </c>
      <c r="F41" s="66">
        <v>260</v>
      </c>
      <c r="G41" s="66"/>
      <c r="H41" s="66">
        <v>260</v>
      </c>
      <c r="I41" s="66"/>
      <c r="J41" s="66"/>
    </row>
    <row r="42" spans="1:10" ht="12.75">
      <c r="A42" s="63"/>
      <c r="B42" s="63"/>
      <c r="C42" s="67">
        <v>4120</v>
      </c>
      <c r="D42" s="66"/>
      <c r="E42" s="66">
        <v>50</v>
      </c>
      <c r="F42" s="66">
        <v>50</v>
      </c>
      <c r="G42" s="66"/>
      <c r="H42" s="66">
        <v>50</v>
      </c>
      <c r="I42" s="66"/>
      <c r="J42" s="66"/>
    </row>
    <row r="43" spans="1:10" ht="12.75">
      <c r="A43" s="63"/>
      <c r="B43" s="63"/>
      <c r="C43" s="67">
        <v>4170</v>
      </c>
      <c r="D43" s="66"/>
      <c r="E43" s="66">
        <v>1700</v>
      </c>
      <c r="F43" s="66">
        <v>1700</v>
      </c>
      <c r="G43" s="66">
        <v>1700</v>
      </c>
      <c r="H43" s="66"/>
      <c r="I43" s="66"/>
      <c r="J43" s="66"/>
    </row>
    <row r="44" spans="1:10" ht="12.75">
      <c r="A44" s="63"/>
      <c r="B44" s="63"/>
      <c r="C44" s="67">
        <v>4440</v>
      </c>
      <c r="D44" s="66"/>
      <c r="E44" s="66">
        <v>90</v>
      </c>
      <c r="F44" s="66">
        <v>90</v>
      </c>
      <c r="G44" s="66">
        <v>90</v>
      </c>
      <c r="H44" s="66"/>
      <c r="I44" s="66"/>
      <c r="J44" s="66"/>
    </row>
    <row r="45" spans="1:10" ht="15">
      <c r="A45" s="136" t="s">
        <v>1</v>
      </c>
      <c r="B45" s="136"/>
      <c r="C45" s="136"/>
      <c r="D45" s="136"/>
      <c r="E45" s="70">
        <f>E6+E13+E18+E22+E36+E38+E40</f>
        <v>4090112</v>
      </c>
      <c r="F45" s="70">
        <f>F6+F13+F18+F22+F36+F38+F40</f>
        <v>4090112</v>
      </c>
      <c r="G45" s="70">
        <f>SUM(G6:G44)</f>
        <v>122350</v>
      </c>
      <c r="H45" s="70">
        <f>SUM(H6:H44)</f>
        <v>67607</v>
      </c>
      <c r="I45" s="70">
        <f>SUM(I6:I44)</f>
        <v>3840100</v>
      </c>
      <c r="J45" s="62"/>
    </row>
    <row r="47" ht="12.75">
      <c r="A47" s="3" t="s">
        <v>57</v>
      </c>
    </row>
  </sheetData>
  <sheetProtection/>
  <mergeCells count="11">
    <mergeCell ref="G3:I3"/>
    <mergeCell ref="J3:J4"/>
    <mergeCell ref="A45:D45"/>
    <mergeCell ref="A1:J1"/>
    <mergeCell ref="A2:A4"/>
    <mergeCell ref="B2:B4"/>
    <mergeCell ref="C2:C4"/>
    <mergeCell ref="D2:D4"/>
    <mergeCell ref="E2:E4"/>
    <mergeCell ref="F2:J2"/>
    <mergeCell ref="F3:F4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 r:id="rId1"/>
  <headerFooter alignWithMargins="0">
    <oddHeader>&amp;RZałącznik Nr  4
do Uchwały Rady Gminy Gostynin Nr 149/XXVII/2009
z dnia 3 marca 2009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Layout" workbookViewId="0" topLeftCell="A1">
      <selection activeCell="E15" sqref="E15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39" t="s">
        <v>8</v>
      </c>
      <c r="B1" s="139"/>
      <c r="C1" s="139"/>
      <c r="D1" s="139"/>
      <c r="E1" s="139"/>
      <c r="F1" s="139"/>
    </row>
    <row r="2" spans="5:6" ht="19.5" customHeight="1">
      <c r="E2" s="5"/>
      <c r="F2" s="5"/>
    </row>
    <row r="3" spans="5:6" ht="19.5" customHeight="1">
      <c r="E3" s="6"/>
      <c r="F3" s="7" t="s">
        <v>4</v>
      </c>
    </row>
    <row r="4" spans="1:6" ht="19.5" customHeight="1">
      <c r="A4" s="1" t="s">
        <v>5</v>
      </c>
      <c r="B4" s="1" t="s">
        <v>0</v>
      </c>
      <c r="C4" s="1" t="s">
        <v>2</v>
      </c>
      <c r="D4" s="1" t="s">
        <v>6</v>
      </c>
      <c r="E4" s="1" t="s">
        <v>9</v>
      </c>
      <c r="F4" s="1" t="s">
        <v>10</v>
      </c>
    </row>
    <row r="5" spans="1:6" ht="7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7" ht="30" customHeight="1">
      <c r="A6" s="8">
        <v>1</v>
      </c>
      <c r="B6" s="8">
        <v>921</v>
      </c>
      <c r="C6" s="8">
        <v>92116</v>
      </c>
      <c r="D6" s="8">
        <v>2480</v>
      </c>
      <c r="E6" s="8" t="s">
        <v>11</v>
      </c>
      <c r="F6" s="14">
        <v>305000</v>
      </c>
      <c r="G6" s="9"/>
    </row>
    <row r="7" spans="1:6" ht="30" customHeight="1">
      <c r="A7" s="10">
        <v>2</v>
      </c>
      <c r="B7" s="8">
        <v>921</v>
      </c>
      <c r="C7" s="8">
        <v>92109</v>
      </c>
      <c r="D7" s="8">
        <v>2480</v>
      </c>
      <c r="E7" s="13" t="s">
        <v>14</v>
      </c>
      <c r="F7" s="15">
        <v>43442</v>
      </c>
    </row>
    <row r="8" spans="1:6" ht="30" customHeight="1">
      <c r="A8" s="10"/>
      <c r="B8" s="10"/>
      <c r="C8" s="10"/>
      <c r="D8" s="10"/>
      <c r="E8" s="10"/>
      <c r="F8" s="10"/>
    </row>
    <row r="9" spans="1:6" ht="30" customHeight="1">
      <c r="A9" s="11"/>
      <c r="B9" s="11"/>
      <c r="C9" s="11"/>
      <c r="D9" s="11"/>
      <c r="E9" s="11"/>
      <c r="F9" s="11"/>
    </row>
    <row r="10" spans="1:7" ht="30" customHeight="1">
      <c r="A10" s="140" t="s">
        <v>1</v>
      </c>
      <c r="B10" s="140"/>
      <c r="C10" s="140"/>
      <c r="D10" s="140"/>
      <c r="E10" s="140"/>
      <c r="F10" s="16">
        <f>SUM(F6:F9)</f>
        <v>348442</v>
      </c>
      <c r="G10" s="9"/>
    </row>
    <row r="11" spans="6:7" ht="12.75">
      <c r="F11" s="9"/>
      <c r="G11" s="9"/>
    </row>
    <row r="12" spans="1:7" ht="12.75">
      <c r="A12" s="12" t="s">
        <v>12</v>
      </c>
      <c r="F12" s="9"/>
      <c r="G12" s="9"/>
    </row>
    <row r="13" spans="1:7" ht="12.75">
      <c r="A13" s="3" t="s">
        <v>13</v>
      </c>
      <c r="F13" s="9"/>
      <c r="G13" s="9"/>
    </row>
    <row r="14" spans="6:7" ht="12.75">
      <c r="F14" s="9"/>
      <c r="G14" s="9"/>
    </row>
    <row r="15" spans="1:7" ht="12.75">
      <c r="A15" s="3" t="s">
        <v>7</v>
      </c>
      <c r="F15" s="9"/>
      <c r="G15" s="9"/>
    </row>
    <row r="16" spans="6:7" ht="12.75">
      <c r="F16" s="9"/>
      <c r="G16" s="9"/>
    </row>
    <row r="17" spans="6:7" ht="12.75">
      <c r="F17" s="9"/>
      <c r="G17" s="9"/>
    </row>
    <row r="18" spans="6:7" ht="12.75">
      <c r="F18" s="9"/>
      <c r="G18" s="9"/>
    </row>
    <row r="19" spans="6:7" ht="12.75">
      <c r="F19" s="9"/>
      <c r="G19" s="9"/>
    </row>
  </sheetData>
  <sheetProtection/>
  <mergeCells count="2">
    <mergeCell ref="A1:F1"/>
    <mergeCell ref="A10:E10"/>
  </mergeCells>
  <printOptions horizontalCentered="1"/>
  <pageMargins left="0.5513888888888889" right="0.5118055555555556" top="0.8015625" bottom="0.9840277777777778" header="0.5118055555555556" footer="0.5118055555555556"/>
  <pageSetup horizontalDpi="300" verticalDpi="300" orientation="landscape" paperSize="9" scale="95" r:id="rId1"/>
  <headerFooter>
    <oddHeader>&amp;RZałącznik Nr 5
do Uchwały Rady Gminy Gostynin Nr 149/XXVII/2009   
z dnia: 3 marca 2009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5.625" style="71" customWidth="1"/>
    <col min="2" max="2" width="6.875" style="71" customWidth="1"/>
    <col min="3" max="3" width="7.75390625" style="71" customWidth="1"/>
    <col min="4" max="4" width="5.375" style="71" customWidth="1"/>
    <col min="5" max="5" width="20.875" style="71" customWidth="1"/>
    <col min="6" max="6" width="15.125" style="71" customWidth="1"/>
    <col min="7" max="7" width="12.75390625" style="71" customWidth="1"/>
    <col min="8" max="8" width="14.25390625" style="71" customWidth="1"/>
    <col min="9" max="9" width="11.75390625" style="71" customWidth="1"/>
    <col min="10" max="10" width="16.00390625" style="71" customWidth="1"/>
    <col min="11" max="11" width="14.375" style="71" customWidth="1"/>
    <col min="12" max="12" width="13.625" style="71" customWidth="1"/>
    <col min="13" max="16384" width="9.125" style="71" customWidth="1"/>
  </cols>
  <sheetData>
    <row r="1" spans="1:12" ht="7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7.25" customHeight="1">
      <c r="A2" s="141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8.75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3" t="s">
        <v>4</v>
      </c>
    </row>
    <row r="4" spans="1:12" ht="12.75" customHeight="1" thickBot="1">
      <c r="A4" s="142" t="s">
        <v>5</v>
      </c>
      <c r="B4" s="142" t="s">
        <v>0</v>
      </c>
      <c r="C4" s="142" t="s">
        <v>59</v>
      </c>
      <c r="D4" s="142" t="s">
        <v>6</v>
      </c>
      <c r="E4" s="143" t="s">
        <v>60</v>
      </c>
      <c r="F4" s="143" t="s">
        <v>61</v>
      </c>
      <c r="G4" s="143" t="s">
        <v>62</v>
      </c>
      <c r="H4" s="143"/>
      <c r="I4" s="143"/>
      <c r="J4" s="143"/>
      <c r="K4" s="143"/>
      <c r="L4" s="143" t="s">
        <v>63</v>
      </c>
    </row>
    <row r="5" spans="1:12" ht="12.75" customHeight="1" thickBot="1">
      <c r="A5" s="142"/>
      <c r="B5" s="142"/>
      <c r="C5" s="142"/>
      <c r="D5" s="142"/>
      <c r="E5" s="143"/>
      <c r="F5" s="143"/>
      <c r="G5" s="143" t="s">
        <v>64</v>
      </c>
      <c r="H5" s="143" t="s">
        <v>65</v>
      </c>
      <c r="I5" s="143"/>
      <c r="J5" s="143"/>
      <c r="K5" s="143"/>
      <c r="L5" s="143"/>
    </row>
    <row r="6" spans="1:12" ht="12.75" customHeight="1" thickBot="1">
      <c r="A6" s="142"/>
      <c r="B6" s="142"/>
      <c r="C6" s="142"/>
      <c r="D6" s="142"/>
      <c r="E6" s="143"/>
      <c r="F6" s="143"/>
      <c r="G6" s="143"/>
      <c r="H6" s="143" t="s">
        <v>66</v>
      </c>
      <c r="I6" s="143" t="s">
        <v>67</v>
      </c>
      <c r="J6" s="143" t="s">
        <v>68</v>
      </c>
      <c r="K6" s="143" t="s">
        <v>69</v>
      </c>
      <c r="L6" s="143"/>
    </row>
    <row r="7" spans="1:12" ht="13.5" thickBot="1">
      <c r="A7" s="142"/>
      <c r="B7" s="142"/>
      <c r="C7" s="142"/>
      <c r="D7" s="142"/>
      <c r="E7" s="143"/>
      <c r="F7" s="143"/>
      <c r="G7" s="143"/>
      <c r="H7" s="143"/>
      <c r="I7" s="143"/>
      <c r="J7" s="143"/>
      <c r="K7" s="143"/>
      <c r="L7" s="143"/>
    </row>
    <row r="8" spans="1:12" ht="13.5" thickBot="1">
      <c r="A8" s="142"/>
      <c r="B8" s="142"/>
      <c r="C8" s="142"/>
      <c r="D8" s="142"/>
      <c r="E8" s="143"/>
      <c r="F8" s="143"/>
      <c r="G8" s="143"/>
      <c r="H8" s="143"/>
      <c r="I8" s="143"/>
      <c r="J8" s="143"/>
      <c r="K8" s="143"/>
      <c r="L8" s="143"/>
    </row>
    <row r="9" spans="1:12" ht="13.5" thickBo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</row>
    <row r="10" spans="1:12" ht="57" thickBot="1">
      <c r="A10" s="75">
        <v>1</v>
      </c>
      <c r="B10" s="76" t="s">
        <v>70</v>
      </c>
      <c r="C10" s="76" t="s">
        <v>71</v>
      </c>
      <c r="D10" s="76">
        <v>6050</v>
      </c>
      <c r="E10" s="77" t="s">
        <v>72</v>
      </c>
      <c r="F10" s="78">
        <v>4112000</v>
      </c>
      <c r="G10" s="78">
        <v>4112000</v>
      </c>
      <c r="H10" s="78">
        <v>881419</v>
      </c>
      <c r="I10" s="78"/>
      <c r="J10" s="79" t="s">
        <v>73</v>
      </c>
      <c r="K10" s="78"/>
      <c r="L10" s="78"/>
    </row>
    <row r="11" spans="1:12" ht="53.25" customHeight="1" thickBot="1">
      <c r="A11" s="75">
        <v>2</v>
      </c>
      <c r="B11" s="76" t="s">
        <v>70</v>
      </c>
      <c r="C11" s="76" t="s">
        <v>71</v>
      </c>
      <c r="D11" s="76">
        <v>6050</v>
      </c>
      <c r="E11" s="77" t="s">
        <v>74</v>
      </c>
      <c r="F11" s="78">
        <v>200000</v>
      </c>
      <c r="G11" s="78">
        <v>200000</v>
      </c>
      <c r="H11" s="78">
        <v>17000</v>
      </c>
      <c r="I11" s="78">
        <v>180000</v>
      </c>
      <c r="J11" s="79" t="s">
        <v>75</v>
      </c>
      <c r="K11" s="78"/>
      <c r="L11" s="78"/>
    </row>
    <row r="12" spans="1:12" ht="53.25" customHeight="1" thickBot="1">
      <c r="A12" s="75">
        <v>3</v>
      </c>
      <c r="B12" s="76" t="s">
        <v>70</v>
      </c>
      <c r="C12" s="76" t="s">
        <v>71</v>
      </c>
      <c r="D12" s="76">
        <v>6050</v>
      </c>
      <c r="E12" s="77" t="s">
        <v>76</v>
      </c>
      <c r="F12" s="78">
        <v>20000</v>
      </c>
      <c r="G12" s="78">
        <v>20000</v>
      </c>
      <c r="H12" s="78">
        <v>17000</v>
      </c>
      <c r="I12" s="78"/>
      <c r="J12" s="79" t="s">
        <v>77</v>
      </c>
      <c r="K12" s="78"/>
      <c r="L12" s="78"/>
    </row>
    <row r="13" spans="1:12" ht="53.25" customHeight="1" thickBot="1">
      <c r="A13" s="75">
        <v>4</v>
      </c>
      <c r="B13" s="80" t="s">
        <v>70</v>
      </c>
      <c r="C13" s="80" t="s">
        <v>71</v>
      </c>
      <c r="D13" s="76">
        <v>6050</v>
      </c>
      <c r="E13" s="77" t="s">
        <v>78</v>
      </c>
      <c r="F13" s="78">
        <v>40000</v>
      </c>
      <c r="G13" s="78">
        <v>40000</v>
      </c>
      <c r="H13" s="78">
        <v>40000</v>
      </c>
      <c r="I13" s="78"/>
      <c r="J13" s="79" t="s">
        <v>79</v>
      </c>
      <c r="K13" s="78"/>
      <c r="L13" s="78"/>
    </row>
    <row r="14" spans="1:12" ht="72" customHeight="1" thickBot="1">
      <c r="A14" s="75">
        <v>5</v>
      </c>
      <c r="B14" s="75" t="s">
        <v>70</v>
      </c>
      <c r="C14" s="75" t="s">
        <v>71</v>
      </c>
      <c r="D14" s="75">
        <v>6050</v>
      </c>
      <c r="E14" s="77" t="s">
        <v>80</v>
      </c>
      <c r="F14" s="78">
        <v>3100000</v>
      </c>
      <c r="G14" s="78">
        <v>3100000</v>
      </c>
      <c r="H14" s="78">
        <v>575500</v>
      </c>
      <c r="I14" s="78"/>
      <c r="J14" s="79" t="s">
        <v>81</v>
      </c>
      <c r="K14" s="78"/>
      <c r="L14" s="78"/>
    </row>
    <row r="15" spans="1:12" ht="55.5" customHeight="1" thickBot="1">
      <c r="A15" s="75">
        <v>6</v>
      </c>
      <c r="B15" s="75" t="s">
        <v>70</v>
      </c>
      <c r="C15" s="75" t="s">
        <v>71</v>
      </c>
      <c r="D15" s="75">
        <v>6050</v>
      </c>
      <c r="E15" s="77" t="s">
        <v>82</v>
      </c>
      <c r="F15" s="78">
        <v>1900000</v>
      </c>
      <c r="G15" s="78">
        <v>1900000</v>
      </c>
      <c r="H15" s="78">
        <v>700000</v>
      </c>
      <c r="I15" s="78">
        <v>1130000</v>
      </c>
      <c r="J15" s="79" t="s">
        <v>83</v>
      </c>
      <c r="K15" s="78"/>
      <c r="L15" s="78"/>
    </row>
    <row r="16" spans="1:12" ht="55.5" customHeight="1" thickBot="1">
      <c r="A16" s="75">
        <v>7</v>
      </c>
      <c r="B16" s="75" t="s">
        <v>70</v>
      </c>
      <c r="C16" s="75" t="s">
        <v>71</v>
      </c>
      <c r="D16" s="75">
        <v>6050</v>
      </c>
      <c r="E16" s="77" t="s">
        <v>84</v>
      </c>
      <c r="F16" s="78">
        <v>75000</v>
      </c>
      <c r="G16" s="78">
        <v>75000</v>
      </c>
      <c r="H16" s="78">
        <v>6000</v>
      </c>
      <c r="I16" s="78">
        <v>67500</v>
      </c>
      <c r="J16" s="79" t="s">
        <v>85</v>
      </c>
      <c r="K16" s="78"/>
      <c r="L16" s="78"/>
    </row>
    <row r="17" spans="1:12" ht="21.75" customHeight="1" thickBot="1">
      <c r="A17" s="142" t="s">
        <v>5</v>
      </c>
      <c r="B17" s="142" t="s">
        <v>0</v>
      </c>
      <c r="C17" s="142" t="s">
        <v>59</v>
      </c>
      <c r="D17" s="142" t="s">
        <v>6</v>
      </c>
      <c r="E17" s="143" t="s">
        <v>60</v>
      </c>
      <c r="F17" s="143" t="s">
        <v>61</v>
      </c>
      <c r="G17" s="143" t="s">
        <v>62</v>
      </c>
      <c r="H17" s="143"/>
      <c r="I17" s="143"/>
      <c r="J17" s="143"/>
      <c r="K17" s="143"/>
      <c r="L17" s="143" t="s">
        <v>63</v>
      </c>
    </row>
    <row r="18" spans="1:12" ht="18" customHeight="1" thickBot="1">
      <c r="A18" s="142"/>
      <c r="B18" s="142"/>
      <c r="C18" s="142"/>
      <c r="D18" s="142"/>
      <c r="E18" s="143"/>
      <c r="F18" s="143"/>
      <c r="G18" s="143" t="s">
        <v>64</v>
      </c>
      <c r="H18" s="143" t="s">
        <v>65</v>
      </c>
      <c r="I18" s="143"/>
      <c r="J18" s="143"/>
      <c r="K18" s="143"/>
      <c r="L18" s="143"/>
    </row>
    <row r="19" spans="1:12" ht="18.75" customHeight="1" thickBot="1">
      <c r="A19" s="142"/>
      <c r="B19" s="142"/>
      <c r="C19" s="142"/>
      <c r="D19" s="142"/>
      <c r="E19" s="143"/>
      <c r="F19" s="143"/>
      <c r="G19" s="143"/>
      <c r="H19" s="143" t="s">
        <v>66</v>
      </c>
      <c r="I19" s="143" t="s">
        <v>67</v>
      </c>
      <c r="J19" s="143" t="s">
        <v>68</v>
      </c>
      <c r="K19" s="143" t="s">
        <v>69</v>
      </c>
      <c r="L19" s="143"/>
    </row>
    <row r="20" spans="1:12" ht="17.25" customHeight="1" thickBot="1">
      <c r="A20" s="142"/>
      <c r="B20" s="142"/>
      <c r="C20" s="142"/>
      <c r="D20" s="142"/>
      <c r="E20" s="143"/>
      <c r="F20" s="143"/>
      <c r="G20" s="143"/>
      <c r="H20" s="143"/>
      <c r="I20" s="143"/>
      <c r="J20" s="143"/>
      <c r="K20" s="143"/>
      <c r="L20" s="143"/>
    </row>
    <row r="21" spans="1:12" ht="13.5" customHeight="1" thickBot="1">
      <c r="A21" s="142"/>
      <c r="B21" s="142"/>
      <c r="C21" s="142"/>
      <c r="D21" s="142"/>
      <c r="E21" s="143"/>
      <c r="F21" s="143"/>
      <c r="G21" s="143"/>
      <c r="H21" s="143"/>
      <c r="I21" s="143"/>
      <c r="J21" s="143"/>
      <c r="K21" s="143"/>
      <c r="L21" s="143"/>
    </row>
    <row r="22" spans="1:12" ht="63" customHeight="1" thickBot="1">
      <c r="A22" s="75">
        <v>8</v>
      </c>
      <c r="B22" s="75" t="s">
        <v>70</v>
      </c>
      <c r="C22" s="75" t="s">
        <v>71</v>
      </c>
      <c r="D22" s="75">
        <v>6050</v>
      </c>
      <c r="E22" s="77" t="s">
        <v>86</v>
      </c>
      <c r="F22" s="78">
        <v>2000000</v>
      </c>
      <c r="G22" s="78">
        <v>2000000</v>
      </c>
      <c r="H22" s="78">
        <v>50000</v>
      </c>
      <c r="I22" s="78">
        <v>1800000</v>
      </c>
      <c r="J22" s="79" t="s">
        <v>87</v>
      </c>
      <c r="K22" s="78"/>
      <c r="L22" s="78"/>
    </row>
    <row r="23" spans="1:12" ht="66.75" customHeight="1" thickBot="1">
      <c r="A23" s="75">
        <v>10</v>
      </c>
      <c r="B23" s="75" t="s">
        <v>70</v>
      </c>
      <c r="C23" s="75" t="s">
        <v>71</v>
      </c>
      <c r="D23" s="75">
        <v>6050</v>
      </c>
      <c r="E23" s="77" t="s">
        <v>88</v>
      </c>
      <c r="F23" s="78">
        <v>225000</v>
      </c>
      <c r="G23" s="78">
        <v>225000</v>
      </c>
      <c r="H23" s="78">
        <v>225000</v>
      </c>
      <c r="I23" s="78"/>
      <c r="J23" s="79" t="s">
        <v>89</v>
      </c>
      <c r="K23" s="78"/>
      <c r="L23" s="78"/>
    </row>
    <row r="24" spans="1:12" ht="53.25" customHeight="1" thickBot="1">
      <c r="A24" s="144" t="s">
        <v>90</v>
      </c>
      <c r="B24" s="144"/>
      <c r="C24" s="144"/>
      <c r="D24" s="144"/>
      <c r="E24" s="81"/>
      <c r="F24" s="82">
        <f>SUM(F10:F23)</f>
        <v>11672000</v>
      </c>
      <c r="G24" s="82">
        <f>SUM(G10:G23)</f>
        <v>11672000</v>
      </c>
      <c r="H24" s="82">
        <f>SUM(H10:H23)</f>
        <v>2511919</v>
      </c>
      <c r="I24" s="82">
        <f>SUM(I10:I23)</f>
        <v>3177500</v>
      </c>
      <c r="J24" s="83" t="s">
        <v>91</v>
      </c>
      <c r="K24" s="78"/>
      <c r="L24" s="78"/>
    </row>
    <row r="25" spans="1:12" ht="63.75" customHeight="1" thickBot="1">
      <c r="A25" s="75">
        <v>11</v>
      </c>
      <c r="B25" s="75">
        <v>400</v>
      </c>
      <c r="C25" s="75">
        <v>40002</v>
      </c>
      <c r="D25" s="75">
        <v>6050</v>
      </c>
      <c r="E25" s="77" t="s">
        <v>92</v>
      </c>
      <c r="F25" s="78">
        <v>25000</v>
      </c>
      <c r="G25" s="78">
        <v>25000</v>
      </c>
      <c r="H25" s="78">
        <v>25000</v>
      </c>
      <c r="I25" s="78"/>
      <c r="J25" s="79" t="s">
        <v>93</v>
      </c>
      <c r="K25" s="78"/>
      <c r="L25" s="78"/>
    </row>
    <row r="26" spans="1:12" ht="48" customHeight="1" thickBot="1">
      <c r="A26" s="75">
        <v>12</v>
      </c>
      <c r="B26" s="75">
        <v>400</v>
      </c>
      <c r="C26" s="75">
        <v>40002</v>
      </c>
      <c r="D26" s="75">
        <v>6050</v>
      </c>
      <c r="E26" s="77" t="s">
        <v>94</v>
      </c>
      <c r="F26" s="78">
        <v>25000</v>
      </c>
      <c r="G26" s="78">
        <v>25000</v>
      </c>
      <c r="H26" s="78">
        <v>25000</v>
      </c>
      <c r="I26" s="78"/>
      <c r="J26" s="79" t="s">
        <v>79</v>
      </c>
      <c r="K26" s="78"/>
      <c r="L26" s="78"/>
    </row>
    <row r="27" spans="1:12" ht="60" customHeight="1" thickBot="1">
      <c r="A27" s="75">
        <v>13</v>
      </c>
      <c r="B27" s="75">
        <v>400</v>
      </c>
      <c r="C27" s="75">
        <v>40002</v>
      </c>
      <c r="D27" s="75">
        <v>6050</v>
      </c>
      <c r="E27" s="77" t="s">
        <v>95</v>
      </c>
      <c r="F27" s="78">
        <v>25000</v>
      </c>
      <c r="G27" s="78">
        <v>25000</v>
      </c>
      <c r="H27" s="78">
        <v>25000</v>
      </c>
      <c r="I27" s="78"/>
      <c r="J27" s="79" t="s">
        <v>79</v>
      </c>
      <c r="K27" s="78"/>
      <c r="L27" s="78"/>
    </row>
    <row r="28" spans="1:12" ht="61.5" customHeight="1" thickBot="1">
      <c r="A28" s="144" t="s">
        <v>96</v>
      </c>
      <c r="B28" s="144"/>
      <c r="C28" s="144"/>
      <c r="D28" s="144"/>
      <c r="E28" s="81"/>
      <c r="F28" s="82">
        <f>SUM(F25:F27)</f>
        <v>75000</v>
      </c>
      <c r="G28" s="82">
        <f>SUM(G25:G27)</f>
        <v>75000</v>
      </c>
      <c r="H28" s="82">
        <f>SUM(H25:H27)</f>
        <v>75000</v>
      </c>
      <c r="I28" s="82"/>
      <c r="J28" s="83" t="s">
        <v>97</v>
      </c>
      <c r="K28" s="82"/>
      <c r="L28" s="82"/>
    </row>
    <row r="29" spans="1:12" ht="33.75" customHeight="1" thickBot="1">
      <c r="A29" s="142" t="s">
        <v>5</v>
      </c>
      <c r="B29" s="142" t="s">
        <v>0</v>
      </c>
      <c r="C29" s="142" t="s">
        <v>59</v>
      </c>
      <c r="D29" s="142" t="s">
        <v>6</v>
      </c>
      <c r="E29" s="143" t="s">
        <v>60</v>
      </c>
      <c r="F29" s="143" t="s">
        <v>61</v>
      </c>
      <c r="G29" s="143" t="s">
        <v>62</v>
      </c>
      <c r="H29" s="143"/>
      <c r="I29" s="143"/>
      <c r="J29" s="143"/>
      <c r="K29" s="143"/>
      <c r="L29" s="143" t="s">
        <v>63</v>
      </c>
    </row>
    <row r="30" spans="1:12" ht="18" customHeight="1" thickBot="1">
      <c r="A30" s="142"/>
      <c r="B30" s="142"/>
      <c r="C30" s="142"/>
      <c r="D30" s="142"/>
      <c r="E30" s="143"/>
      <c r="F30" s="143"/>
      <c r="G30" s="143" t="s">
        <v>64</v>
      </c>
      <c r="H30" s="143" t="s">
        <v>65</v>
      </c>
      <c r="I30" s="143"/>
      <c r="J30" s="143"/>
      <c r="K30" s="143"/>
      <c r="L30" s="143"/>
    </row>
    <row r="31" spans="1:12" ht="18.75" customHeight="1" thickBot="1">
      <c r="A31" s="142"/>
      <c r="B31" s="142"/>
      <c r="C31" s="142"/>
      <c r="D31" s="142"/>
      <c r="E31" s="143"/>
      <c r="F31" s="143"/>
      <c r="G31" s="143"/>
      <c r="H31" s="143" t="s">
        <v>66</v>
      </c>
      <c r="I31" s="143" t="s">
        <v>67</v>
      </c>
      <c r="J31" s="143" t="s">
        <v>68</v>
      </c>
      <c r="K31" s="143" t="s">
        <v>69</v>
      </c>
      <c r="L31" s="143"/>
    </row>
    <row r="32" spans="1:12" ht="17.25" customHeight="1" thickBot="1">
      <c r="A32" s="142"/>
      <c r="B32" s="142"/>
      <c r="C32" s="142"/>
      <c r="D32" s="142"/>
      <c r="E32" s="143"/>
      <c r="F32" s="143"/>
      <c r="G32" s="143"/>
      <c r="H32" s="143"/>
      <c r="I32" s="143"/>
      <c r="J32" s="143"/>
      <c r="K32" s="143"/>
      <c r="L32" s="143"/>
    </row>
    <row r="33" spans="1:12" ht="13.5" customHeight="1" thickBot="1">
      <c r="A33" s="142"/>
      <c r="B33" s="142"/>
      <c r="C33" s="142"/>
      <c r="D33" s="142"/>
      <c r="E33" s="143"/>
      <c r="F33" s="143"/>
      <c r="G33" s="143"/>
      <c r="H33" s="143"/>
      <c r="I33" s="143"/>
      <c r="J33" s="143"/>
      <c r="K33" s="143"/>
      <c r="L33" s="143"/>
    </row>
    <row r="34" spans="1:12" ht="50.25" customHeight="1" thickBot="1">
      <c r="A34" s="75">
        <v>14</v>
      </c>
      <c r="B34" s="75">
        <v>600</v>
      </c>
      <c r="C34" s="75">
        <v>60016</v>
      </c>
      <c r="D34" s="75">
        <v>6050</v>
      </c>
      <c r="E34" s="77" t="s">
        <v>98</v>
      </c>
      <c r="F34" s="78">
        <v>1124000</v>
      </c>
      <c r="G34" s="78">
        <v>1124000</v>
      </c>
      <c r="H34" s="78">
        <v>562000</v>
      </c>
      <c r="I34" s="78"/>
      <c r="J34" s="79" t="s">
        <v>99</v>
      </c>
      <c r="K34" s="78"/>
      <c r="L34" s="78"/>
    </row>
    <row r="35" spans="1:12" ht="48" customHeight="1" thickBot="1">
      <c r="A35" s="75">
        <v>15</v>
      </c>
      <c r="B35" s="75">
        <v>600</v>
      </c>
      <c r="C35" s="75">
        <v>60016</v>
      </c>
      <c r="D35" s="75">
        <v>6050</v>
      </c>
      <c r="E35" s="77" t="s">
        <v>100</v>
      </c>
      <c r="F35" s="78">
        <v>2013420</v>
      </c>
      <c r="G35" s="78">
        <v>2013420</v>
      </c>
      <c r="H35" s="78">
        <v>302013</v>
      </c>
      <c r="I35" s="78"/>
      <c r="J35" s="79" t="s">
        <v>101</v>
      </c>
      <c r="K35" s="78"/>
      <c r="L35" s="78"/>
    </row>
    <row r="36" spans="1:12" ht="53.25" customHeight="1" thickBot="1">
      <c r="A36" s="75">
        <v>16</v>
      </c>
      <c r="B36" s="75">
        <v>600</v>
      </c>
      <c r="C36" s="75">
        <v>60016</v>
      </c>
      <c r="D36" s="75">
        <v>6050</v>
      </c>
      <c r="E36" s="77" t="s">
        <v>102</v>
      </c>
      <c r="F36" s="78">
        <v>1732320</v>
      </c>
      <c r="G36" s="78">
        <v>1732320</v>
      </c>
      <c r="H36" s="78">
        <v>259848</v>
      </c>
      <c r="I36" s="78"/>
      <c r="J36" s="79" t="s">
        <v>103</v>
      </c>
      <c r="K36" s="78"/>
      <c r="L36" s="78"/>
    </row>
    <row r="37" spans="1:12" ht="45.75" customHeight="1" thickBot="1">
      <c r="A37" s="75">
        <v>17</v>
      </c>
      <c r="B37" s="75">
        <v>600</v>
      </c>
      <c r="C37" s="75">
        <v>60016</v>
      </c>
      <c r="D37" s="75">
        <v>6050</v>
      </c>
      <c r="E37" s="77" t="s">
        <v>104</v>
      </c>
      <c r="F37" s="78">
        <v>2050500</v>
      </c>
      <c r="G37" s="78">
        <v>2050500</v>
      </c>
      <c r="H37" s="78">
        <v>2050500</v>
      </c>
      <c r="I37" s="78"/>
      <c r="J37" s="79" t="s">
        <v>79</v>
      </c>
      <c r="K37" s="78"/>
      <c r="L37" s="78"/>
    </row>
    <row r="38" spans="1:12" ht="47.25" customHeight="1" thickBot="1">
      <c r="A38" s="75">
        <v>18</v>
      </c>
      <c r="B38" s="75">
        <v>600</v>
      </c>
      <c r="C38" s="75">
        <v>60016</v>
      </c>
      <c r="D38" s="75">
        <v>6050</v>
      </c>
      <c r="E38" s="77" t="s">
        <v>105</v>
      </c>
      <c r="F38" s="78">
        <v>4074420</v>
      </c>
      <c r="G38" s="78">
        <v>4074420</v>
      </c>
      <c r="H38" s="78">
        <v>611163</v>
      </c>
      <c r="I38" s="78"/>
      <c r="J38" s="79" t="s">
        <v>106</v>
      </c>
      <c r="K38" s="78"/>
      <c r="L38" s="78"/>
    </row>
    <row r="39" spans="1:12" ht="36.75" customHeight="1" thickBot="1">
      <c r="A39" s="75">
        <v>19</v>
      </c>
      <c r="B39" s="75">
        <v>600</v>
      </c>
      <c r="C39" s="75">
        <v>60016</v>
      </c>
      <c r="D39" s="75">
        <v>6050</v>
      </c>
      <c r="E39" s="77" t="s">
        <v>107</v>
      </c>
      <c r="F39" s="78">
        <v>500000</v>
      </c>
      <c r="G39" s="78">
        <v>500000</v>
      </c>
      <c r="H39" s="78">
        <v>76000</v>
      </c>
      <c r="I39" s="78"/>
      <c r="J39" s="79" t="s">
        <v>108</v>
      </c>
      <c r="K39" s="78"/>
      <c r="L39" s="78"/>
    </row>
    <row r="40" spans="1:12" ht="42.75" customHeight="1" thickBot="1">
      <c r="A40" s="75">
        <v>20</v>
      </c>
      <c r="B40" s="75">
        <v>600</v>
      </c>
      <c r="C40" s="75">
        <v>60016</v>
      </c>
      <c r="D40" s="75">
        <v>6050</v>
      </c>
      <c r="E40" s="77" t="s">
        <v>109</v>
      </c>
      <c r="F40" s="78">
        <v>489420</v>
      </c>
      <c r="G40" s="78">
        <v>489420</v>
      </c>
      <c r="H40" s="78">
        <v>49013</v>
      </c>
      <c r="I40" s="78"/>
      <c r="J40" s="79" t="s">
        <v>110</v>
      </c>
      <c r="K40" s="78"/>
      <c r="L40" s="78"/>
    </row>
    <row r="41" spans="1:12" ht="62.25" customHeight="1" thickBot="1">
      <c r="A41" s="75">
        <v>21</v>
      </c>
      <c r="B41" s="75">
        <v>600</v>
      </c>
      <c r="C41" s="75">
        <v>60016</v>
      </c>
      <c r="D41" s="75">
        <v>6050</v>
      </c>
      <c r="E41" s="77" t="s">
        <v>111</v>
      </c>
      <c r="F41" s="78">
        <v>330000</v>
      </c>
      <c r="G41" s="78">
        <v>330000</v>
      </c>
      <c r="H41" s="78">
        <v>130000</v>
      </c>
      <c r="I41" s="78"/>
      <c r="J41" s="79" t="s">
        <v>112</v>
      </c>
      <c r="K41" s="78"/>
      <c r="L41" s="78"/>
    </row>
    <row r="42" spans="1:12" ht="39" customHeight="1" thickBot="1">
      <c r="A42" s="145" t="s">
        <v>113</v>
      </c>
      <c r="B42" s="145"/>
      <c r="C42" s="145"/>
      <c r="D42" s="145"/>
      <c r="E42" s="84"/>
      <c r="F42" s="85">
        <f>SUM(F34:F41)</f>
        <v>12314080</v>
      </c>
      <c r="G42" s="85">
        <f>SUM(G34:G41)</f>
        <v>12314080</v>
      </c>
      <c r="H42" s="85">
        <f>SUM(H34:H41)</f>
        <v>4040537</v>
      </c>
      <c r="I42" s="85"/>
      <c r="J42" s="86" t="s">
        <v>114</v>
      </c>
      <c r="K42" s="87"/>
      <c r="L42" s="87"/>
    </row>
    <row r="43" spans="1:12" ht="21" customHeight="1" thickBot="1">
      <c r="A43" s="142" t="s">
        <v>5</v>
      </c>
      <c r="B43" s="142" t="s">
        <v>0</v>
      </c>
      <c r="C43" s="142" t="s">
        <v>59</v>
      </c>
      <c r="D43" s="142" t="s">
        <v>6</v>
      </c>
      <c r="E43" s="143" t="s">
        <v>60</v>
      </c>
      <c r="F43" s="143" t="s">
        <v>61</v>
      </c>
      <c r="G43" s="143" t="s">
        <v>62</v>
      </c>
      <c r="H43" s="143"/>
      <c r="I43" s="143"/>
      <c r="J43" s="143"/>
      <c r="K43" s="143"/>
      <c r="L43" s="143" t="s">
        <v>63</v>
      </c>
    </row>
    <row r="44" spans="1:12" ht="15" customHeight="1" thickBot="1">
      <c r="A44" s="142"/>
      <c r="B44" s="142"/>
      <c r="C44" s="142"/>
      <c r="D44" s="142"/>
      <c r="E44" s="143"/>
      <c r="F44" s="143"/>
      <c r="G44" s="143" t="s">
        <v>64</v>
      </c>
      <c r="H44" s="143" t="s">
        <v>65</v>
      </c>
      <c r="I44" s="143"/>
      <c r="J44" s="143"/>
      <c r="K44" s="143"/>
      <c r="L44" s="143"/>
    </row>
    <row r="45" spans="1:12" ht="14.25" customHeight="1" thickBot="1">
      <c r="A45" s="142"/>
      <c r="B45" s="142"/>
      <c r="C45" s="142"/>
      <c r="D45" s="142"/>
      <c r="E45" s="143"/>
      <c r="F45" s="143"/>
      <c r="G45" s="143"/>
      <c r="H45" s="143" t="s">
        <v>66</v>
      </c>
      <c r="I45" s="143" t="s">
        <v>67</v>
      </c>
      <c r="J45" s="143" t="s">
        <v>68</v>
      </c>
      <c r="K45" s="143" t="s">
        <v>69</v>
      </c>
      <c r="L45" s="143"/>
    </row>
    <row r="46" spans="1:12" ht="9.75" customHeight="1" thickBot="1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</row>
    <row r="47" spans="1:12" ht="31.5" customHeight="1" thickBot="1">
      <c r="A47" s="142"/>
      <c r="B47" s="142"/>
      <c r="C47" s="142"/>
      <c r="D47" s="142"/>
      <c r="E47" s="143"/>
      <c r="F47" s="143"/>
      <c r="G47" s="143"/>
      <c r="H47" s="143"/>
      <c r="I47" s="143"/>
      <c r="J47" s="143"/>
      <c r="K47" s="143"/>
      <c r="L47" s="143"/>
    </row>
    <row r="48" spans="1:12" ht="51" customHeight="1" thickBot="1">
      <c r="A48" s="75">
        <v>22</v>
      </c>
      <c r="B48" s="75">
        <v>700</v>
      </c>
      <c r="C48" s="75">
        <v>70005</v>
      </c>
      <c r="D48" s="75">
        <v>6050</v>
      </c>
      <c r="E48" s="77" t="s">
        <v>115</v>
      </c>
      <c r="F48" s="78">
        <v>100000</v>
      </c>
      <c r="G48" s="78">
        <v>100000</v>
      </c>
      <c r="H48" s="78">
        <v>100000</v>
      </c>
      <c r="I48" s="76"/>
      <c r="J48" s="79" t="s">
        <v>79</v>
      </c>
      <c r="K48" s="78"/>
      <c r="L48" s="78"/>
    </row>
    <row r="49" spans="1:12" ht="48.75" customHeight="1" thickBot="1">
      <c r="A49" s="75">
        <v>23</v>
      </c>
      <c r="B49" s="75">
        <v>700</v>
      </c>
      <c r="C49" s="75">
        <v>70005</v>
      </c>
      <c r="D49" s="75">
        <v>6050</v>
      </c>
      <c r="E49" s="77" t="s">
        <v>116</v>
      </c>
      <c r="F49" s="78">
        <v>58000</v>
      </c>
      <c r="G49" s="78">
        <v>58000</v>
      </c>
      <c r="H49" s="78">
        <v>58000</v>
      </c>
      <c r="I49" s="76"/>
      <c r="J49" s="79" t="s">
        <v>79</v>
      </c>
      <c r="K49" s="78"/>
      <c r="L49" s="78"/>
    </row>
    <row r="50" spans="1:12" ht="49.5" customHeight="1" thickBot="1">
      <c r="A50" s="75">
        <v>24</v>
      </c>
      <c r="B50" s="75">
        <v>700</v>
      </c>
      <c r="C50" s="75">
        <v>70005</v>
      </c>
      <c r="D50" s="75">
        <v>6050</v>
      </c>
      <c r="E50" s="88" t="s">
        <v>117</v>
      </c>
      <c r="F50" s="78">
        <v>452025</v>
      </c>
      <c r="G50" s="78">
        <v>452025</v>
      </c>
      <c r="H50" s="78">
        <v>31509</v>
      </c>
      <c r="I50" s="76"/>
      <c r="J50" s="76" t="s">
        <v>118</v>
      </c>
      <c r="K50" s="78"/>
      <c r="L50" s="78"/>
    </row>
    <row r="51" spans="1:12" ht="33" customHeight="1" thickBot="1">
      <c r="A51" s="145" t="s">
        <v>119</v>
      </c>
      <c r="B51" s="145"/>
      <c r="C51" s="145"/>
      <c r="D51" s="145"/>
      <c r="E51" s="89"/>
      <c r="F51" s="85">
        <f>SUM(F48:F50)</f>
        <v>610025</v>
      </c>
      <c r="G51" s="85">
        <f>SUM(G48:G50)</f>
        <v>610025</v>
      </c>
      <c r="H51" s="85">
        <f>SUM(H48:H50)</f>
        <v>189509</v>
      </c>
      <c r="I51" s="90"/>
      <c r="J51" s="90" t="s">
        <v>118</v>
      </c>
      <c r="K51" s="78"/>
      <c r="L51" s="78"/>
    </row>
    <row r="52" spans="1:12" ht="36.75" customHeight="1" thickBot="1">
      <c r="A52" s="91">
        <v>25</v>
      </c>
      <c r="B52" s="91">
        <v>750</v>
      </c>
      <c r="C52" s="91">
        <v>75023</v>
      </c>
      <c r="D52" s="91">
        <v>6060</v>
      </c>
      <c r="E52" s="92" t="s">
        <v>120</v>
      </c>
      <c r="F52" s="93">
        <v>75000</v>
      </c>
      <c r="G52" s="93">
        <v>75000</v>
      </c>
      <c r="H52" s="93">
        <v>75000</v>
      </c>
      <c r="I52" s="90"/>
      <c r="J52" s="90"/>
      <c r="K52" s="78"/>
      <c r="L52" s="78"/>
    </row>
    <row r="53" spans="1:12" ht="27" customHeight="1" thickBot="1">
      <c r="A53" s="145" t="s">
        <v>121</v>
      </c>
      <c r="B53" s="145"/>
      <c r="C53" s="145"/>
      <c r="D53" s="145"/>
      <c r="E53" s="89"/>
      <c r="F53" s="85">
        <f>SUM(F52)</f>
        <v>75000</v>
      </c>
      <c r="G53" s="85">
        <f>SUM(G52)</f>
        <v>75000</v>
      </c>
      <c r="H53" s="85">
        <f>SUM(H52)</f>
        <v>75000</v>
      </c>
      <c r="I53" s="90"/>
      <c r="J53" s="90"/>
      <c r="K53" s="78"/>
      <c r="L53" s="78"/>
    </row>
    <row r="54" spans="1:12" ht="46.5" customHeight="1" thickBot="1">
      <c r="A54" s="91">
        <v>26</v>
      </c>
      <c r="B54" s="91">
        <v>750</v>
      </c>
      <c r="C54" s="91">
        <v>75022</v>
      </c>
      <c r="D54" s="91">
        <v>6060</v>
      </c>
      <c r="E54" s="94" t="s">
        <v>122</v>
      </c>
      <c r="F54" s="93">
        <v>8000</v>
      </c>
      <c r="G54" s="93">
        <v>8000</v>
      </c>
      <c r="H54" s="93">
        <v>8000</v>
      </c>
      <c r="I54" s="90"/>
      <c r="J54" s="90"/>
      <c r="K54" s="78"/>
      <c r="L54" s="78"/>
    </row>
    <row r="55" spans="1:12" ht="39" customHeight="1" thickBot="1">
      <c r="A55" s="145" t="s">
        <v>121</v>
      </c>
      <c r="B55" s="145"/>
      <c r="C55" s="145"/>
      <c r="D55" s="145"/>
      <c r="E55" s="89"/>
      <c r="F55" s="85">
        <f>SUM(F54)</f>
        <v>8000</v>
      </c>
      <c r="G55" s="85">
        <f>SUM(G54)</f>
        <v>8000</v>
      </c>
      <c r="H55" s="85">
        <f>SUM(H54)</f>
        <v>8000</v>
      </c>
      <c r="I55" s="90"/>
      <c r="J55" s="90"/>
      <c r="K55" s="78"/>
      <c r="L55" s="78"/>
    </row>
    <row r="56" spans="1:12" ht="49.5" customHeight="1" thickBot="1">
      <c r="A56" s="91">
        <v>27</v>
      </c>
      <c r="B56" s="91">
        <v>754</v>
      </c>
      <c r="C56" s="91">
        <v>75412</v>
      </c>
      <c r="D56" s="91">
        <v>6060</v>
      </c>
      <c r="E56" s="94" t="s">
        <v>123</v>
      </c>
      <c r="F56" s="93">
        <v>60000</v>
      </c>
      <c r="G56" s="93">
        <v>60000</v>
      </c>
      <c r="H56" s="93">
        <v>60000</v>
      </c>
      <c r="I56" s="90"/>
      <c r="J56" s="90"/>
      <c r="K56" s="78"/>
      <c r="L56" s="78"/>
    </row>
    <row r="57" spans="1:12" ht="48.75" customHeight="1" thickBot="1">
      <c r="A57" s="145" t="s">
        <v>124</v>
      </c>
      <c r="B57" s="145"/>
      <c r="C57" s="145"/>
      <c r="D57" s="145"/>
      <c r="E57" s="89"/>
      <c r="F57" s="85">
        <f>SUM(F56)</f>
        <v>60000</v>
      </c>
      <c r="G57" s="85">
        <f>SUM(G56)</f>
        <v>60000</v>
      </c>
      <c r="H57" s="85">
        <f>SUM(H56)</f>
        <v>60000</v>
      </c>
      <c r="I57" s="90"/>
      <c r="J57" s="90"/>
      <c r="K57" s="78"/>
      <c r="L57" s="78"/>
    </row>
    <row r="58" spans="1:12" ht="26.25" customHeight="1" thickBot="1">
      <c r="A58" s="142" t="s">
        <v>5</v>
      </c>
      <c r="B58" s="142" t="s">
        <v>0</v>
      </c>
      <c r="C58" s="142" t="s">
        <v>59</v>
      </c>
      <c r="D58" s="142" t="s">
        <v>6</v>
      </c>
      <c r="E58" s="143" t="s">
        <v>60</v>
      </c>
      <c r="F58" s="143" t="s">
        <v>61</v>
      </c>
      <c r="G58" s="143" t="s">
        <v>62</v>
      </c>
      <c r="H58" s="143"/>
      <c r="I58" s="143"/>
      <c r="J58" s="143"/>
      <c r="K58" s="143"/>
      <c r="L58" s="143" t="s">
        <v>63</v>
      </c>
    </row>
    <row r="59" spans="1:12" ht="20.25" customHeight="1" thickBot="1">
      <c r="A59" s="142"/>
      <c r="B59" s="142"/>
      <c r="C59" s="142"/>
      <c r="D59" s="142"/>
      <c r="E59" s="143"/>
      <c r="F59" s="143"/>
      <c r="G59" s="143" t="s">
        <v>64</v>
      </c>
      <c r="H59" s="143" t="s">
        <v>65</v>
      </c>
      <c r="I59" s="143"/>
      <c r="J59" s="143"/>
      <c r="K59" s="143"/>
      <c r="L59" s="143"/>
    </row>
    <row r="60" spans="1:12" ht="21" customHeight="1" thickBot="1">
      <c r="A60" s="142"/>
      <c r="B60" s="142"/>
      <c r="C60" s="142"/>
      <c r="D60" s="142"/>
      <c r="E60" s="143"/>
      <c r="F60" s="143"/>
      <c r="G60" s="143"/>
      <c r="H60" s="143" t="s">
        <v>66</v>
      </c>
      <c r="I60" s="143" t="s">
        <v>67</v>
      </c>
      <c r="J60" s="143" t="s">
        <v>68</v>
      </c>
      <c r="K60" s="143" t="s">
        <v>69</v>
      </c>
      <c r="L60" s="143"/>
    </row>
    <row r="61" spans="1:12" ht="16.5" customHeight="1" thickBot="1">
      <c r="A61" s="142"/>
      <c r="B61" s="142"/>
      <c r="C61" s="142"/>
      <c r="D61" s="142"/>
      <c r="E61" s="143"/>
      <c r="F61" s="143"/>
      <c r="G61" s="143"/>
      <c r="H61" s="143"/>
      <c r="I61" s="143"/>
      <c r="J61" s="143"/>
      <c r="K61" s="143"/>
      <c r="L61" s="143"/>
    </row>
    <row r="62" spans="1:12" ht="21.75" customHeight="1" thickBot="1">
      <c r="A62" s="142"/>
      <c r="B62" s="142"/>
      <c r="C62" s="142"/>
      <c r="D62" s="142"/>
      <c r="E62" s="143"/>
      <c r="F62" s="143"/>
      <c r="G62" s="143"/>
      <c r="H62" s="143"/>
      <c r="I62" s="143"/>
      <c r="J62" s="143"/>
      <c r="K62" s="143"/>
      <c r="L62" s="143"/>
    </row>
    <row r="63" spans="1:12" ht="77.25" customHeight="1" thickBot="1">
      <c r="A63" s="75">
        <v>28</v>
      </c>
      <c r="B63" s="75">
        <v>801</v>
      </c>
      <c r="C63" s="75">
        <v>80101</v>
      </c>
      <c r="D63" s="75">
        <v>6050</v>
      </c>
      <c r="E63" s="88" t="s">
        <v>125</v>
      </c>
      <c r="F63" s="78">
        <v>477000</v>
      </c>
      <c r="G63" s="78">
        <v>477000</v>
      </c>
      <c r="H63" s="78">
        <v>327000</v>
      </c>
      <c r="I63" s="76"/>
      <c r="J63" s="79" t="s">
        <v>126</v>
      </c>
      <c r="K63" s="78"/>
      <c r="L63" s="78"/>
    </row>
    <row r="64" spans="1:12" ht="63.75" customHeight="1" thickBot="1">
      <c r="A64" s="75">
        <v>29</v>
      </c>
      <c r="B64" s="75">
        <v>801</v>
      </c>
      <c r="C64" s="75">
        <v>80101</v>
      </c>
      <c r="D64" s="75">
        <v>6050</v>
      </c>
      <c r="E64" s="77" t="s">
        <v>127</v>
      </c>
      <c r="F64" s="78">
        <v>155000</v>
      </c>
      <c r="G64" s="78">
        <v>155000</v>
      </c>
      <c r="H64" s="78">
        <v>105000</v>
      </c>
      <c r="I64" s="76"/>
      <c r="J64" s="79" t="s">
        <v>128</v>
      </c>
      <c r="K64" s="78"/>
      <c r="L64" s="78"/>
    </row>
    <row r="65" spans="1:12" ht="45.75" thickBot="1">
      <c r="A65" s="75">
        <v>30</v>
      </c>
      <c r="B65" s="75">
        <v>801</v>
      </c>
      <c r="C65" s="75">
        <v>80101</v>
      </c>
      <c r="D65" s="75">
        <v>6050</v>
      </c>
      <c r="E65" s="77" t="s">
        <v>129</v>
      </c>
      <c r="F65" s="78">
        <v>300000</v>
      </c>
      <c r="G65" s="78">
        <v>300000</v>
      </c>
      <c r="H65" s="78">
        <v>220000</v>
      </c>
      <c r="I65" s="76"/>
      <c r="J65" s="79" t="s">
        <v>130</v>
      </c>
      <c r="K65" s="78"/>
      <c r="L65" s="78"/>
    </row>
    <row r="66" spans="1:12" ht="38.25" customHeight="1" thickBot="1">
      <c r="A66" s="75">
        <v>31</v>
      </c>
      <c r="B66" s="75">
        <v>801</v>
      </c>
      <c r="C66" s="75">
        <v>80101</v>
      </c>
      <c r="D66" s="75">
        <v>6050</v>
      </c>
      <c r="E66" s="88" t="s">
        <v>131</v>
      </c>
      <c r="F66" s="78">
        <v>90000</v>
      </c>
      <c r="G66" s="95">
        <v>90000</v>
      </c>
      <c r="H66" s="78">
        <v>90000</v>
      </c>
      <c r="I66" s="76"/>
      <c r="J66" s="79" t="s">
        <v>79</v>
      </c>
      <c r="K66" s="78"/>
      <c r="L66" s="78"/>
    </row>
    <row r="67" spans="1:12" ht="37.5" customHeight="1" thickBot="1">
      <c r="A67" s="75">
        <v>32</v>
      </c>
      <c r="B67" s="75">
        <v>801</v>
      </c>
      <c r="C67" s="75">
        <v>80101</v>
      </c>
      <c r="D67" s="75">
        <v>6050</v>
      </c>
      <c r="E67" s="77" t="s">
        <v>132</v>
      </c>
      <c r="F67" s="78">
        <v>140000</v>
      </c>
      <c r="G67" s="78">
        <v>140000</v>
      </c>
      <c r="H67" s="78">
        <v>90000</v>
      </c>
      <c r="I67" s="76"/>
      <c r="J67" s="79" t="s">
        <v>128</v>
      </c>
      <c r="K67" s="78"/>
      <c r="L67" s="78"/>
    </row>
    <row r="68" spans="1:12" ht="36" customHeight="1" thickBot="1">
      <c r="A68" s="75">
        <v>33</v>
      </c>
      <c r="B68" s="75">
        <v>801</v>
      </c>
      <c r="C68" s="75">
        <v>80101</v>
      </c>
      <c r="D68" s="75">
        <v>6050</v>
      </c>
      <c r="E68" s="77" t="s">
        <v>133</v>
      </c>
      <c r="F68" s="78">
        <v>60000</v>
      </c>
      <c r="G68" s="78">
        <v>60000</v>
      </c>
      <c r="H68" s="78">
        <v>60000</v>
      </c>
      <c r="I68" s="76"/>
      <c r="J68" s="96" t="s">
        <v>134</v>
      </c>
      <c r="K68" s="78"/>
      <c r="L68" s="78"/>
    </row>
    <row r="69" spans="1:12" ht="57" customHeight="1" thickBot="1">
      <c r="A69" s="75">
        <v>34</v>
      </c>
      <c r="B69" s="75">
        <v>801</v>
      </c>
      <c r="C69" s="75">
        <v>80101</v>
      </c>
      <c r="D69" s="75">
        <v>6050</v>
      </c>
      <c r="E69" s="77" t="s">
        <v>135</v>
      </c>
      <c r="F69" s="78">
        <v>60000</v>
      </c>
      <c r="G69" s="78">
        <v>60000</v>
      </c>
      <c r="H69" s="78">
        <v>60000</v>
      </c>
      <c r="I69" s="76"/>
      <c r="J69" s="96" t="s">
        <v>136</v>
      </c>
      <c r="K69" s="78"/>
      <c r="L69" s="78"/>
    </row>
    <row r="70" spans="1:12" ht="61.5" customHeight="1" thickBot="1">
      <c r="A70" s="145" t="s">
        <v>137</v>
      </c>
      <c r="B70" s="145"/>
      <c r="C70" s="145"/>
      <c r="D70" s="145"/>
      <c r="E70" s="84"/>
      <c r="F70" s="85">
        <f>SUM(F63:F69)</f>
        <v>1282000</v>
      </c>
      <c r="G70" s="85">
        <f>SUM(G63:G69)</f>
        <v>1282000</v>
      </c>
      <c r="H70" s="85">
        <f>SUM(H63:H69)</f>
        <v>952000</v>
      </c>
      <c r="I70" s="97"/>
      <c r="J70" s="86" t="s">
        <v>138</v>
      </c>
      <c r="K70" s="78"/>
      <c r="L70" s="78"/>
    </row>
    <row r="71" spans="1:12" ht="17.25" customHeight="1" thickBot="1">
      <c r="A71" s="142" t="s">
        <v>5</v>
      </c>
      <c r="B71" s="142" t="s">
        <v>0</v>
      </c>
      <c r="C71" s="142" t="s">
        <v>59</v>
      </c>
      <c r="D71" s="142" t="s">
        <v>6</v>
      </c>
      <c r="E71" s="143" t="s">
        <v>60</v>
      </c>
      <c r="F71" s="143" t="s">
        <v>61</v>
      </c>
      <c r="G71" s="143" t="s">
        <v>62</v>
      </c>
      <c r="H71" s="143"/>
      <c r="I71" s="143"/>
      <c r="J71" s="143"/>
      <c r="K71" s="143"/>
      <c r="L71" s="143" t="s">
        <v>63</v>
      </c>
    </row>
    <row r="72" spans="1:12" ht="21.75" customHeight="1" thickBot="1">
      <c r="A72" s="142"/>
      <c r="B72" s="142"/>
      <c r="C72" s="142"/>
      <c r="D72" s="142"/>
      <c r="E72" s="143"/>
      <c r="F72" s="143"/>
      <c r="G72" s="143" t="s">
        <v>64</v>
      </c>
      <c r="H72" s="143" t="s">
        <v>65</v>
      </c>
      <c r="I72" s="143"/>
      <c r="J72" s="143"/>
      <c r="K72" s="143"/>
      <c r="L72" s="143"/>
    </row>
    <row r="73" spans="1:12" ht="19.5" customHeight="1" thickBot="1">
      <c r="A73" s="142"/>
      <c r="B73" s="142"/>
      <c r="C73" s="142"/>
      <c r="D73" s="142"/>
      <c r="E73" s="143"/>
      <c r="F73" s="143"/>
      <c r="G73" s="143"/>
      <c r="H73" s="143" t="s">
        <v>66</v>
      </c>
      <c r="I73" s="143" t="s">
        <v>67</v>
      </c>
      <c r="J73" s="143" t="s">
        <v>68</v>
      </c>
      <c r="K73" s="143" t="s">
        <v>69</v>
      </c>
      <c r="L73" s="143"/>
    </row>
    <row r="74" spans="1:12" ht="21" customHeight="1" thickBot="1">
      <c r="A74" s="142"/>
      <c r="B74" s="142"/>
      <c r="C74" s="142"/>
      <c r="D74" s="142"/>
      <c r="E74" s="143"/>
      <c r="F74" s="143"/>
      <c r="G74" s="143"/>
      <c r="H74" s="143"/>
      <c r="I74" s="143"/>
      <c r="J74" s="143"/>
      <c r="K74" s="143"/>
      <c r="L74" s="143"/>
    </row>
    <row r="75" spans="1:12" ht="9" customHeight="1" thickBot="1">
      <c r="A75" s="142"/>
      <c r="B75" s="142"/>
      <c r="C75" s="142"/>
      <c r="D75" s="142"/>
      <c r="E75" s="143"/>
      <c r="F75" s="143"/>
      <c r="G75" s="143"/>
      <c r="H75" s="143"/>
      <c r="I75" s="143"/>
      <c r="J75" s="143"/>
      <c r="K75" s="143"/>
      <c r="L75" s="143"/>
    </row>
    <row r="76" spans="1:12" ht="35.25" customHeight="1" thickBot="1">
      <c r="A76" s="75">
        <v>35</v>
      </c>
      <c r="B76" s="75">
        <v>900</v>
      </c>
      <c r="C76" s="75">
        <v>90015</v>
      </c>
      <c r="D76" s="75">
        <v>6050</v>
      </c>
      <c r="E76" s="77" t="s">
        <v>139</v>
      </c>
      <c r="F76" s="78">
        <v>120000</v>
      </c>
      <c r="G76" s="78">
        <v>120000</v>
      </c>
      <c r="H76" s="78">
        <v>120000</v>
      </c>
      <c r="I76" s="78"/>
      <c r="J76" s="96" t="s">
        <v>136</v>
      </c>
      <c r="K76" s="78"/>
      <c r="L76" s="78"/>
    </row>
    <row r="77" spans="1:12" ht="54.75" customHeight="1" thickBot="1">
      <c r="A77" s="144" t="s">
        <v>140</v>
      </c>
      <c r="B77" s="144"/>
      <c r="C77" s="144"/>
      <c r="D77" s="144"/>
      <c r="E77" s="77"/>
      <c r="F77" s="82">
        <f>SUM(F76:F76)</f>
        <v>120000</v>
      </c>
      <c r="G77" s="82">
        <f>G76</f>
        <v>120000</v>
      </c>
      <c r="H77" s="82">
        <f>H76</f>
        <v>120000</v>
      </c>
      <c r="I77" s="78"/>
      <c r="J77" s="86" t="s">
        <v>141</v>
      </c>
      <c r="K77" s="78"/>
      <c r="L77" s="78"/>
    </row>
    <row r="78" spans="1:12" ht="45.75" customHeight="1" thickBot="1">
      <c r="A78" s="75">
        <v>36</v>
      </c>
      <c r="B78" s="75">
        <v>921</v>
      </c>
      <c r="C78" s="75">
        <v>92109</v>
      </c>
      <c r="D78" s="75">
        <v>6050</v>
      </c>
      <c r="E78" s="77" t="s">
        <v>142</v>
      </c>
      <c r="F78" s="78">
        <v>170000</v>
      </c>
      <c r="G78" s="78">
        <v>170000</v>
      </c>
      <c r="H78" s="78">
        <v>170000</v>
      </c>
      <c r="I78" s="78"/>
      <c r="J78" s="96" t="s">
        <v>136</v>
      </c>
      <c r="K78" s="78"/>
      <c r="L78" s="78"/>
    </row>
    <row r="79" spans="1:12" ht="39.75" customHeight="1" thickBot="1">
      <c r="A79" s="144" t="s">
        <v>143</v>
      </c>
      <c r="B79" s="144"/>
      <c r="C79" s="144"/>
      <c r="D79" s="144"/>
      <c r="E79" s="77"/>
      <c r="F79" s="82">
        <f>SUM(F78)</f>
        <v>170000</v>
      </c>
      <c r="G79" s="82">
        <f>SUM(G78)</f>
        <v>170000</v>
      </c>
      <c r="H79" s="82">
        <v>170000</v>
      </c>
      <c r="I79" s="78"/>
      <c r="J79" s="96" t="s">
        <v>136</v>
      </c>
      <c r="K79" s="78"/>
      <c r="L79" s="78"/>
    </row>
    <row r="80" spans="1:12" ht="39" thickBot="1">
      <c r="A80" s="142" t="s">
        <v>1</v>
      </c>
      <c r="B80" s="142"/>
      <c r="C80" s="142"/>
      <c r="D80" s="142"/>
      <c r="E80" s="142"/>
      <c r="F80" s="98">
        <f>F24+F28+F42+F51+F53+F55+F57+F70+F77+F79</f>
        <v>26386105</v>
      </c>
      <c r="G80" s="98">
        <f>G24+G28+G42+G51+G53+G55+G57+G70+G77+G79</f>
        <v>26386105</v>
      </c>
      <c r="H80" s="98">
        <f>H24+H28+H42+H51+H53+H55+H57+H70+H77+H79</f>
        <v>8201965</v>
      </c>
      <c r="I80" s="98">
        <f>I24+I28+I42+I53+I55+I57+I70+I77+I79</f>
        <v>3177500</v>
      </c>
      <c r="J80" s="99" t="s">
        <v>144</v>
      </c>
      <c r="K80" s="100"/>
      <c r="L80" s="100"/>
    </row>
    <row r="81" ht="9" customHeight="1"/>
    <row r="82" spans="1:6" ht="12.75">
      <c r="A82" s="101" t="s">
        <v>145</v>
      </c>
      <c r="B82" s="101"/>
      <c r="C82" s="101"/>
      <c r="D82" s="101"/>
      <c r="E82" s="101"/>
      <c r="F82" s="101"/>
    </row>
    <row r="83" spans="1:6" ht="12.75">
      <c r="A83" s="101" t="s">
        <v>146</v>
      </c>
      <c r="B83" s="101"/>
      <c r="C83" s="101"/>
      <c r="D83" s="101"/>
      <c r="E83" s="101"/>
      <c r="F83" s="101"/>
    </row>
    <row r="84" spans="1:6" ht="12.75">
      <c r="A84" s="101" t="s">
        <v>147</v>
      </c>
      <c r="B84" s="101"/>
      <c r="C84" s="101"/>
      <c r="D84" s="101"/>
      <c r="E84" s="101"/>
      <c r="F84" s="101"/>
    </row>
    <row r="85" spans="1:6" ht="12.75">
      <c r="A85" s="101" t="s">
        <v>148</v>
      </c>
      <c r="B85" s="101"/>
      <c r="C85" s="101"/>
      <c r="D85" s="101"/>
      <c r="E85" s="101"/>
      <c r="F85" s="101"/>
    </row>
    <row r="86" spans="1:6" ht="7.5" customHeight="1">
      <c r="A86" s="101"/>
      <c r="B86" s="101"/>
      <c r="C86" s="101"/>
      <c r="D86" s="101"/>
      <c r="E86" s="101"/>
      <c r="F86" s="101"/>
    </row>
    <row r="87" spans="1:6" ht="12.75">
      <c r="A87" s="102" t="s">
        <v>7</v>
      </c>
      <c r="B87" s="101"/>
      <c r="C87" s="101"/>
      <c r="D87" s="101"/>
      <c r="E87" s="101"/>
      <c r="F87" s="101"/>
    </row>
    <row r="88" ht="12.75">
      <c r="A88" s="103" t="s">
        <v>149</v>
      </c>
    </row>
  </sheetData>
  <sheetProtection/>
  <mergeCells count="97">
    <mergeCell ref="A77:D77"/>
    <mergeCell ref="A79:D79"/>
    <mergeCell ref="A80:E80"/>
    <mergeCell ref="F71:F75"/>
    <mergeCell ref="G71:K71"/>
    <mergeCell ref="L71:L75"/>
    <mergeCell ref="G72:G75"/>
    <mergeCell ref="H72:K72"/>
    <mergeCell ref="H73:H75"/>
    <mergeCell ref="I73:I75"/>
    <mergeCell ref="J73:J75"/>
    <mergeCell ref="K73:K75"/>
    <mergeCell ref="A70:D70"/>
    <mergeCell ref="A71:A75"/>
    <mergeCell ref="B71:B75"/>
    <mergeCell ref="C71:C75"/>
    <mergeCell ref="D71:D75"/>
    <mergeCell ref="E71:E75"/>
    <mergeCell ref="E58:E62"/>
    <mergeCell ref="F58:F62"/>
    <mergeCell ref="G58:K58"/>
    <mergeCell ref="L58:L62"/>
    <mergeCell ref="G59:G62"/>
    <mergeCell ref="H59:K59"/>
    <mergeCell ref="H60:H62"/>
    <mergeCell ref="I60:I62"/>
    <mergeCell ref="J60:J62"/>
    <mergeCell ref="K60:K62"/>
    <mergeCell ref="A51:D51"/>
    <mergeCell ref="A53:D53"/>
    <mergeCell ref="A55:D55"/>
    <mergeCell ref="A57:D57"/>
    <mergeCell ref="A58:A62"/>
    <mergeCell ref="B58:B62"/>
    <mergeCell ref="C58:C62"/>
    <mergeCell ref="D58:D62"/>
    <mergeCell ref="F43:F47"/>
    <mergeCell ref="G43:K43"/>
    <mergeCell ref="L43:L47"/>
    <mergeCell ref="G44:G47"/>
    <mergeCell ref="H44:K44"/>
    <mergeCell ref="H45:H47"/>
    <mergeCell ref="I45:I47"/>
    <mergeCell ref="J45:J47"/>
    <mergeCell ref="K45:K47"/>
    <mergeCell ref="A42:D42"/>
    <mergeCell ref="A43:A47"/>
    <mergeCell ref="B43:B47"/>
    <mergeCell ref="C43:C47"/>
    <mergeCell ref="D43:D47"/>
    <mergeCell ref="E43:E47"/>
    <mergeCell ref="E29:E33"/>
    <mergeCell ref="F29:F33"/>
    <mergeCell ref="G29:K29"/>
    <mergeCell ref="L29:L33"/>
    <mergeCell ref="G30:G33"/>
    <mergeCell ref="H30:K30"/>
    <mergeCell ref="H31:H33"/>
    <mergeCell ref="I31:I33"/>
    <mergeCell ref="J31:J33"/>
    <mergeCell ref="K31:K33"/>
    <mergeCell ref="A24:D24"/>
    <mergeCell ref="A28:D28"/>
    <mergeCell ref="A29:A33"/>
    <mergeCell ref="B29:B33"/>
    <mergeCell ref="C29:C33"/>
    <mergeCell ref="D29:D33"/>
    <mergeCell ref="G17:K17"/>
    <mergeCell ref="L17:L21"/>
    <mergeCell ref="G18:G21"/>
    <mergeCell ref="H18:K18"/>
    <mergeCell ref="H19:H21"/>
    <mergeCell ref="I19:I21"/>
    <mergeCell ref="J19:J21"/>
    <mergeCell ref="K19:K21"/>
    <mergeCell ref="A17:A21"/>
    <mergeCell ref="B17:B21"/>
    <mergeCell ref="C17:C21"/>
    <mergeCell ref="D17:D21"/>
    <mergeCell ref="E17:E21"/>
    <mergeCell ref="F17:F21"/>
    <mergeCell ref="G5:G8"/>
    <mergeCell ref="H5:K5"/>
    <mergeCell ref="H6:H8"/>
    <mergeCell ref="I6:I8"/>
    <mergeCell ref="J6:J8"/>
    <mergeCell ref="K6:K8"/>
    <mergeCell ref="A1:L1"/>
    <mergeCell ref="A2:L2"/>
    <mergeCell ref="A4:A8"/>
    <mergeCell ref="B4:B8"/>
    <mergeCell ref="C4:C8"/>
    <mergeCell ref="D4:D8"/>
    <mergeCell ref="E4:E8"/>
    <mergeCell ref="F4:F8"/>
    <mergeCell ref="G4:K4"/>
    <mergeCell ref="L4:L8"/>
  </mergeCells>
  <printOptions horizontalCentered="1"/>
  <pageMargins left="0.25" right="0.25" top="0.75" bottom="0.75" header="0.3" footer="0.5118055555555556"/>
  <pageSetup horizontalDpi="300" verticalDpi="300" orientation="landscape" paperSize="9" scale="95" r:id="rId1"/>
  <headerFooter alignWithMargins="0">
    <oddHeader>&amp;R&amp;9Załącznik Nr 
do Uchwały Rady Gminy Gostynin Nr
z dnia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2009-03-05T13:47:24Z</cp:lastPrinted>
  <dcterms:modified xsi:type="dcterms:W3CDTF">2009-03-05T13:48:40Z</dcterms:modified>
  <cp:category/>
  <cp:version/>
  <cp:contentType/>
  <cp:contentStatus/>
</cp:coreProperties>
</file>