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6"/>
  </bookViews>
  <sheets>
    <sheet name="Arkusz7" sheetId="1" r:id="rId1"/>
    <sheet name="Arkusz4" sheetId="2" r:id="rId2"/>
    <sheet name="Arkusz5" sheetId="3" r:id="rId3"/>
    <sheet name="Arkusz9" sheetId="4" r:id="rId4"/>
    <sheet name="Arkusz6" sheetId="5" r:id="rId5"/>
    <sheet name="Arkusz8" sheetId="6" r:id="rId6"/>
    <sheet name="Arkusz10" sheetId="7" r:id="rId7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<sst xmlns="http://schemas.openxmlformats.org/spreadsheetml/2006/main" count="328" uniqueCount="196">
  <si>
    <t>Załącznik Nr 1 do Uchwały Rady Gminy Gostynin                                    Nr 95/XII/2011 z dnia 29 września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</si>
  <si>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</si>
  <si>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</si>
  <si>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</si>
  <si>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</si>
  <si>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</si>
  <si>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</si>
  <si>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</si>
  <si>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</si>
  <si>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</si>
  <si>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</si>
  <si>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</si>
  <si>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</si>
  <si>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</si>
  <si>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Różne rozliczenia</t>
  </si>
  <si>
    <t>Dotacje celowe otrzymane z budżetu państwa na realizację własnych zadań bieżących gmin (związków  gmin)</t>
  </si>
  <si>
    <t>Dotacje celowe otrzymane z budżetu państwa na realizację inwestycji i zakupów inwestycyjnych własnych gmin (związków gmin)</t>
  </si>
  <si>
    <t>Oświata i wychowanie</t>
  </si>
  <si>
    <t>Wpływy z różnych dochodów</t>
  </si>
  <si>
    <t>Środki na dofinansowanie własnych zadań bieżących gmin (związków gmin), powiatów (związków powiatów),samorządów województw, pozyskane z innych źródeł</t>
  </si>
  <si>
    <t>Pomoc społeczna</t>
  </si>
  <si>
    <t>Dotacje celowe otrzymane z budżetu państwa na zadania bieżące realizowane przez gminę na podstawie porozumień z organami administracji rządowej</t>
  </si>
  <si>
    <t>Edukacyjna opieka wychowawcza</t>
  </si>
  <si>
    <t>Gospodarka komunalna i ochrona środowiska</t>
  </si>
  <si>
    <t>Wpływy z opłaty produktowej</t>
  </si>
  <si>
    <t>Dochody ogółem</t>
  </si>
  <si>
    <t>Załącznik Nr 2 do Uchwały Rady Gminy Gostynin</t>
  </si>
  <si>
    <t>Nr 95/XII/2011 z dnia 29 września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</si>
  <si>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</si>
  <si>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</si>
  <si>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Rozdział</t>
  </si>
  <si>
    <t>Nazwa działu i rozdziału</t>
  </si>
  <si>
    <t xml:space="preserve"> Po zmianie</t>
  </si>
  <si>
    <t>O10</t>
  </si>
  <si>
    <t>Rolnictwo i łowiectwo</t>
  </si>
  <si>
    <t>O1010</t>
  </si>
  <si>
    <t>Infrastruktura wodociągowa i sanitacyjna wsi</t>
  </si>
  <si>
    <t>Transport i łączność</t>
  </si>
  <si>
    <t>Drogi publiczne gminne</t>
  </si>
  <si>
    <t>Turystyka</t>
  </si>
  <si>
    <t>Pozostała działalność</t>
  </si>
  <si>
    <t xml:space="preserve">Gospodarka mieszkaniowa </t>
  </si>
  <si>
    <t>Gospodarka gruntami i nieruchomościami</t>
  </si>
  <si>
    <t>Administracja publiczna</t>
  </si>
  <si>
    <t>Urzędy gmin (miast i miast na prawach powiatu)</t>
  </si>
  <si>
    <t>Szkoły podstawowe</t>
  </si>
  <si>
    <t>Oddziały  przedszkolne w szkołach podstawowych</t>
  </si>
  <si>
    <t>Gimnazja</t>
  </si>
  <si>
    <t>Dowożenie uczniów do szkół</t>
  </si>
  <si>
    <t xml:space="preserve">Pomoc społeczna </t>
  </si>
  <si>
    <t>Domy pomocy społecznej</t>
  </si>
  <si>
    <t>Składki na ubezpieczenie zdrowotne opłacane za osoby pobierające niektóre świadczenia z pomocy społecznej, niektóre świadczenia rodzinne oraz za osoby uczestniczące w zajęciach w centrum integracji społecznej</t>
  </si>
  <si>
    <t>Dodatki mieszkaniowe</t>
  </si>
  <si>
    <t>Zasiłki stałe</t>
  </si>
  <si>
    <t>Ośrodki pomocy społecznej</t>
  </si>
  <si>
    <t>Pomoc materialna dla uczniów</t>
  </si>
  <si>
    <t>Gospodarka komunalna</t>
  </si>
  <si>
    <t>Oczyszczanie miast i wsi</t>
  </si>
  <si>
    <t>Wpływy i wydatki związane z gromadzeniem środków z opłat produktowych</t>
  </si>
  <si>
    <t>Wydatki ogółem</t>
  </si>
  <si>
    <t>Załącznik Nr 2a  do Uchwały Rady Gminy Gostynin                Nr 95/XII/2011  z dnia 29 września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</si>
  <si>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</si>
  <si>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</si>
  <si>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</si>
  <si>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</si>
  <si>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</si>
  <si>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</si>
  <si>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</si>
  <si>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</si>
  <si>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</si>
  <si>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</si>
  <si>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</si>
  <si>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Gospodarka mieszkaniowa</t>
  </si>
  <si>
    <t>Oddziały przedszkolne w szkołach podstawowych</t>
  </si>
  <si>
    <t>Ogółem wydatki</t>
  </si>
  <si>
    <t>Załącznik Nr 2b do Uchwały Rady Gminy Gostynin Nr 95/XII/2011</t>
  </si>
  <si>
    <t>z dnia 29 września 2011r.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</si>
  <si>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</si>
  <si>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</si>
  <si>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</si>
  <si>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</si>
  <si>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</si>
  <si>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</si>
  <si>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</si>
  <si>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 xml:space="preserve">                    Załącznik nr 3  do Uchwały Rady Gminy Gostynin</t>
  </si>
  <si>
    <t xml:space="preserve">                    Nr 95/XII/2011 z dnia 29 września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</si>
  <si>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</si>
  <si>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</si>
  <si>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</si>
  <si>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</si>
  <si>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</si>
  <si>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</si>
  <si>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</si>
  <si>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</si>
  <si>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</si>
  <si>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</si>
  <si>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</si>
  <si>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</si>
  <si>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</si>
  <si>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O1041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</si>
  <si>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</si>
  <si>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</si>
  <si>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>Rozbudowa istniejących sieci wodociągowych i kanalizacyjnych m in  w m. Kazimierzów, Marianów Sierakowski,Gorzewo</t>
  </si>
  <si>
    <t>A.     
B. 
C.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</si>
  <si>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</si>
  <si>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</si>
  <si>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</si>
  <si>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</si>
  <si>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Budowa kanalizacji sanitarnej wraz z przyłączami dla m. Bierzewice – III etap dł. sieci – 2.165 mb 50szt</t>
  </si>
  <si>
    <t xml:space="preserve">A.      
B. 
C. 50 000,00   </t>
  </si>
  <si>
    <t>Rozbudowa przydomowej oczyszczalni ścieków w Miałkówku</t>
  </si>
  <si>
    <t>po zmianie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</si>
  <si>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</si>
  <si>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</si>
  <si>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</si>
  <si>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SUW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</si>
  <si>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</si>
  <si>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</si>
  <si>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</si>
  <si>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</si>
  <si>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</si>
  <si>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</si>
  <si>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</si>
  <si>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
C.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</si>
  <si>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</si>
  <si>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</si>
  <si>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</si>
  <si>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</si>
  <si>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 
B.  
C.  </t>
  </si>
  <si>
    <t>Budynek mieszkalny – gminny w Osinach – rozbiórka budynku</t>
  </si>
  <si>
    <t xml:space="preserve">po zmianie 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</si>
  <si>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</si>
  <si>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</si>
  <si>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</si>
  <si>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</si>
  <si>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Zmiana pokrycia dachowego oraz wymiana instalacji elektrycznej wewnętrznej w części budynku mieszkalnego gminnego w Kozicach 24a</t>
  </si>
  <si>
    <t>Razem 700</t>
  </si>
  <si>
    <t>A.      
B. 
C.</t>
  </si>
  <si>
    <t>Zakup samochodu osobowego</t>
  </si>
  <si>
    <t>Zakup sprzętu komputerowego</t>
  </si>
  <si>
    <t>Razem 750</t>
  </si>
  <si>
    <t>A.      
B.
C.</t>
  </si>
  <si>
    <t>Zakup samochodu strażackiego</t>
  </si>
  <si>
    <t>Razem 754</t>
  </si>
  <si>
    <t>Zespół Szkoły Podstawowej i Gimnazjum w Solcu - ogrodzenie boiska szkolnego i uzupełnienie bieżni , wykonanie placu zabaw</t>
  </si>
  <si>
    <t xml:space="preserve">A.   
B. 283 246,00
C.
</t>
  </si>
  <si>
    <t>Szkoła Podstawowa w Zwoleniu-ocieplenie</t>
  </si>
  <si>
    <t xml:space="preserve">A.   
B. 128 350,00
C.
</t>
  </si>
  <si>
    <t xml:space="preserve">A.   
B. 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</si>
  <si>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</si>
  <si>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</si>
  <si>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62 067,00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</si>
  <si>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</si>
  <si>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</si>
  <si>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remont szkoły, zagospodarowanie terenu.</t>
  </si>
  <si>
    <t>Zakup nagrzewnicy wodnej do sali gimnastycznej w Zespole Szkoły Podstawowej i Gimnazjum w Lucieniu</t>
  </si>
  <si>
    <t>Wykonanie drenażu odwadniającego fundamenty budynku Zespołu Szkoły Podstawowej i Gimnazjum w Lucieniu</t>
  </si>
  <si>
    <t>Razem 801</t>
  </si>
  <si>
    <t>A.                             B. 405 313,00
C.</t>
  </si>
  <si>
    <t>Budowa i rozbudowa oświetlenia drogowego.</t>
  </si>
  <si>
    <t xml:space="preserve">Razem 900 </t>
  </si>
  <si>
    <t>A.                0,00
B.     405 313,00
C.     327 500,00</t>
  </si>
  <si>
    <t>x</t>
  </si>
  <si>
    <t>~ Wprowadzono do budżetu poz. 1 w kol. 9 kwotę 127 500,00zł , poz. 6 kol. 9 kwotę 50 000,00 zł.</t>
  </si>
  <si>
    <t xml:space="preserve">~Wprowadzono do budżetu poz. 30 kol. 9 poz. B kwotę: 62 067,00zł i poz. 31 kol. 9 poz. B kwotę: 60 000,00zł w związku z decyzją Mazowieckiego Urzędu Wojewódzkiego </t>
  </si>
  <si>
    <t>z dnia 12.04.2011r. o przyznaniu dotacji z budżetu państwa na realizację inwestycji i zakupów inwestycyjnych – pokrycie kosztów utworzenia lub modernizacji szkolnych placów zabaw.</t>
  </si>
  <si>
    <t>~ Wprowadzono do budżetu poz.4 kol. 9 poz. C – kwotę 150 000,00zł.</t>
  </si>
  <si>
    <t>~ Wprowadzono do budżetu poz.27 kol.9 poz. B – kwotę : 283 246,00 zł.- umowa o przyznanie pomocy Nr 00151-6930-UM0730153/10 RW.II./BW/0219.11-153/10</t>
  </si>
  <si>
    <t xml:space="preserve">w ramach działania 413 Wdrażanie lokalnych strategi rozwoju  w zakresie operacji odpowiadających warunkom przyznania pomocy w ramach działania „Odnowa i rozwój wsi” objętego </t>
  </si>
  <si>
    <t>PROW na lata 2007-2013 - „ Budowa obiektów sportowych oraz placów zabaw na terenie Gminy Gostynin”.</t>
  </si>
  <si>
    <t xml:space="preserve">                                                       Załącznik nr 4 do Uchwały Rady Gminy Gostynin</t>
  </si>
  <si>
    <t xml:space="preserve">                                                       Nr 95/XII/2011 z dnia 29 września 2011r.</t>
  </si>
  <si>
    <t>Dotacje celowe dla podmiotów zaliczanych do sektora finansów publicznych w 2011 r.</t>
  </si>
  <si>
    <t>Treść</t>
  </si>
  <si>
    <t>Kwota dotacji</t>
  </si>
  <si>
    <t>Jednostki sektora finansów publicznych</t>
  </si>
  <si>
    <t>Nazwa jednostki</t>
  </si>
  <si>
    <t>Gmina Miasta Płock</t>
  </si>
  <si>
    <t>Gmina Miasta Gostynina</t>
  </si>
  <si>
    <t>Gmina Miasta Kutno</t>
  </si>
  <si>
    <t>Gmina Łąck</t>
  </si>
  <si>
    <t>Samorząd Województwa Mazowieckiego</t>
  </si>
  <si>
    <t>Powiat Gostyniński</t>
  </si>
  <si>
    <t>zmiana</t>
  </si>
  <si>
    <t>Uzasadnienie:</t>
  </si>
  <si>
    <t xml:space="preserve">Urealnienie planu dotacji celowych w związku z odstąpieniem od porozumienia Starostwa Powiatowego w Gostyninie na realizację zadania </t>
  </si>
  <si>
    <t>p.n. ''Przebudowa skrzyżowań dróg powiatowych w miejscowości Solec: nr 1408W z drogą nr 1410W, drogi nr 1408W</t>
  </si>
  <si>
    <t>z drogą 1409W  i drogi nr 1409W z drogą nr 144W.”</t>
  </si>
  <si>
    <t>Załącznik Nr 5 do Uchwały Rady Gminy</t>
  </si>
  <si>
    <t>Dochody i wydatki związane z realizacją zadań wykonywanych na mocy porozumień z organami administracji rządowej</t>
  </si>
  <si>
    <t>Nazwa zadania</t>
  </si>
  <si>
    <t>Dotacje ogółem</t>
  </si>
  <si>
    <t xml:space="preserve">z tego : </t>
  </si>
  <si>
    <t>wydatki bieżące</t>
  </si>
  <si>
    <t xml:space="preserve">wydatki majątkowe </t>
  </si>
  <si>
    <t>Rozwój i upowszechnianie aktywnej integracji społecznej na terenie gminy Gostynin „Dobra Praktyka”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</si>
</sst>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#,###.00"/>
    <numFmt numFmtId="172" formatCode="0"/>
  </numFmts>
  <fonts count="43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u val="single"/>
      <sz val="11"/>
      <name val="Arial CE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 applyAlignment="1">
      <alignment horizontal="center"/>
      <protection/>
    </xf>
    <xf numFmtId="164" fontId="2" fillId="0" borderId="0" xfId="25" applyFont="1">
      <alignment/>
      <protection/>
    </xf>
    <xf numFmtId="164" fontId="2" fillId="0" borderId="0" xfId="25" applyFont="1" applyBorder="1" applyAlignment="1">
      <alignment wrapText="1"/>
      <protection/>
    </xf>
    <xf numFmtId="164" fontId="3" fillId="0" borderId="0" xfId="23" applyFont="1" applyBorder="1">
      <alignment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4" fillId="3" borderId="1" xfId="23" applyFont="1" applyFill="1" applyBorder="1" applyAlignment="1">
      <alignment horizontal="center" vertical="center"/>
      <protection/>
    </xf>
    <xf numFmtId="164" fontId="4" fillId="3" borderId="1" xfId="23" applyFont="1" applyFill="1" applyBorder="1" applyAlignment="1">
      <alignment horizontal="left" vertical="center" wrapText="1"/>
      <protection/>
    </xf>
    <xf numFmtId="168" fontId="4" fillId="3" borderId="1" xfId="23" applyNumberFormat="1" applyFont="1" applyFill="1" applyBorder="1" applyAlignment="1">
      <alignment horizontal="right" vertical="center"/>
      <protection/>
    </xf>
    <xf numFmtId="164" fontId="5" fillId="0" borderId="1" xfId="23" applyFont="1" applyBorder="1" applyAlignment="1">
      <alignment horizontal="left" vertical="center" wrapText="1"/>
      <protection/>
    </xf>
    <xf numFmtId="168" fontId="5" fillId="0" borderId="1" xfId="23" applyNumberFormat="1" applyFont="1" applyBorder="1" applyAlignment="1">
      <alignment horizontal="right" vertical="center"/>
      <protection/>
    </xf>
    <xf numFmtId="164" fontId="6" fillId="3" borderId="1" xfId="23" applyFont="1" applyFill="1" applyBorder="1" applyAlignment="1">
      <alignment horizontal="center" vertical="center"/>
      <protection/>
    </xf>
    <xf numFmtId="164" fontId="6" fillId="3" borderId="1" xfId="23" applyFont="1" applyFill="1" applyBorder="1" applyAlignment="1">
      <alignment horizontal="left" vertical="center" wrapText="1"/>
      <protection/>
    </xf>
    <xf numFmtId="168" fontId="6" fillId="3" borderId="1" xfId="23" applyNumberFormat="1" applyFont="1" applyFill="1" applyBorder="1" applyAlignment="1">
      <alignment horizontal="right" vertical="center"/>
      <protection/>
    </xf>
    <xf numFmtId="164" fontId="4" fillId="4" borderId="1" xfId="23" applyFont="1" applyFill="1" applyBorder="1" applyAlignment="1">
      <alignment horizontal="right" vertical="center"/>
      <protection/>
    </xf>
    <xf numFmtId="168" fontId="4" fillId="4" borderId="1" xfId="23" applyNumberFormat="1" applyFont="1" applyFill="1" applyBorder="1" applyAlignment="1">
      <alignment horizontal="right" vertical="center"/>
      <protection/>
    </xf>
    <xf numFmtId="168" fontId="6" fillId="4" borderId="1" xfId="23" applyNumberFormat="1" applyFont="1" applyFill="1" applyBorder="1" applyAlignment="1">
      <alignment horizontal="right" vertical="center"/>
      <protection/>
    </xf>
    <xf numFmtId="168" fontId="2" fillId="0" borderId="0" xfId="23" applyNumberFormat="1" applyFont="1">
      <alignment/>
      <protection/>
    </xf>
    <xf numFmtId="164" fontId="7" fillId="0" borderId="0" xfId="23" applyFont="1">
      <alignment/>
      <protection/>
    </xf>
    <xf numFmtId="164" fontId="3" fillId="0" borderId="0" xfId="23" applyFont="1">
      <alignment/>
      <protection/>
    </xf>
    <xf numFmtId="164" fontId="2" fillId="0" borderId="0" xfId="23" applyFont="1" applyBorder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3" fillId="5" borderId="1" xfId="23" applyFont="1" applyFill="1" applyBorder="1" applyAlignment="1">
      <alignment horizontal="center" vertical="center"/>
      <protection/>
    </xf>
    <xf numFmtId="168" fontId="3" fillId="5" borderId="1" xfId="23" applyNumberFormat="1" applyFont="1" applyFill="1" applyBorder="1" applyAlignment="1">
      <alignment horizontal="right" vertical="center"/>
      <protection/>
    </xf>
    <xf numFmtId="168" fontId="2" fillId="0" borderId="1" xfId="23" applyNumberFormat="1" applyFont="1" applyBorder="1" applyAlignment="1">
      <alignment horizontal="right" vertical="center"/>
      <protection/>
    </xf>
    <xf numFmtId="164" fontId="8" fillId="5" borderId="1" xfId="23" applyFont="1" applyFill="1" applyBorder="1" applyAlignment="1">
      <alignment horizontal="center" vertical="center"/>
      <protection/>
    </xf>
    <xf numFmtId="168" fontId="8" fillId="5" borderId="1" xfId="23" applyNumberFormat="1" applyFont="1" applyFill="1" applyBorder="1" applyAlignment="1">
      <alignment horizontal="right" vertical="center"/>
      <protection/>
    </xf>
    <xf numFmtId="168" fontId="8" fillId="5" borderId="2" xfId="23" applyNumberFormat="1" applyFont="1" applyFill="1" applyBorder="1" applyAlignment="1">
      <alignment horizontal="right" vertical="center"/>
      <protection/>
    </xf>
    <xf numFmtId="164" fontId="9" fillId="6" borderId="1" xfId="23" applyFont="1" applyFill="1" applyBorder="1" applyAlignment="1">
      <alignment horizontal="center" vertical="center"/>
      <protection/>
    </xf>
    <xf numFmtId="168" fontId="9" fillId="6" borderId="1" xfId="23" applyNumberFormat="1" applyFont="1" applyFill="1" applyBorder="1" applyAlignment="1">
      <alignment horizontal="right" vertical="center"/>
      <protection/>
    </xf>
    <xf numFmtId="168" fontId="9" fillId="6" borderId="2" xfId="23" applyNumberFormat="1" applyFont="1" applyFill="1" applyBorder="1" applyAlignment="1">
      <alignment horizontal="right" vertical="center"/>
      <protection/>
    </xf>
    <xf numFmtId="164" fontId="9" fillId="6" borderId="1" xfId="23" applyFont="1" applyFill="1" applyBorder="1" applyAlignment="1">
      <alignment horizontal="center" vertical="center" wrapText="1"/>
      <protection/>
    </xf>
    <xf numFmtId="168" fontId="8" fillId="5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3" fillId="0" borderId="0" xfId="25" applyFont="1" applyAlignment="1">
      <alignment vertical="center"/>
      <protection/>
    </xf>
    <xf numFmtId="169" fontId="2" fillId="0" borderId="0" xfId="25" applyNumberFormat="1" applyFont="1" applyFill="1" applyBorder="1" applyAlignment="1">
      <alignment vertical="center"/>
      <protection/>
    </xf>
    <xf numFmtId="169" fontId="2" fillId="0" borderId="0" xfId="25" applyNumberFormat="1" applyFont="1">
      <alignment/>
      <protection/>
    </xf>
    <xf numFmtId="170" fontId="7" fillId="0" borderId="0" xfId="23" applyNumberFormat="1" applyFont="1" applyAlignment="1">
      <alignment horizontal="left"/>
      <protection/>
    </xf>
    <xf numFmtId="170" fontId="2" fillId="0" borderId="0" xfId="23" applyNumberFormat="1" applyFont="1" applyAlignment="1">
      <alignment horizontal="left"/>
      <protection/>
    </xf>
    <xf numFmtId="164" fontId="5" fillId="0" borderId="0" xfId="22" applyFont="1" applyAlignment="1">
      <alignment vertical="center"/>
      <protection/>
    </xf>
    <xf numFmtId="164" fontId="5" fillId="0" borderId="0" xfId="22" applyFont="1">
      <alignment/>
      <protection/>
    </xf>
    <xf numFmtId="164" fontId="4" fillId="0" borderId="0" xfId="22" applyFont="1" applyAlignment="1">
      <alignment vertical="center"/>
      <protection/>
    </xf>
    <xf numFmtId="169" fontId="5" fillId="0" borderId="0" xfId="26" applyNumberFormat="1" applyFont="1" applyBorder="1" applyAlignment="1">
      <alignment vertical="center" wrapText="1"/>
      <protection/>
    </xf>
    <xf numFmtId="164" fontId="5" fillId="0" borderId="0" xfId="26" applyFont="1" applyAlignment="1">
      <alignment vertical="center"/>
      <protection/>
    </xf>
    <xf numFmtId="164" fontId="4" fillId="0" borderId="0" xfId="26" applyFont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Border="1" applyAlignment="1">
      <alignment wrapText="1"/>
      <protection/>
    </xf>
    <xf numFmtId="164" fontId="5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10" fillId="0" borderId="0" xfId="22" applyFont="1" applyAlignment="1">
      <alignment horizontal="center" vertical="center"/>
      <protection/>
    </xf>
    <xf numFmtId="164" fontId="4" fillId="5" borderId="3" xfId="22" applyFont="1" applyFill="1" applyBorder="1" applyAlignment="1">
      <alignment horizontal="center" vertical="center"/>
      <protection/>
    </xf>
    <xf numFmtId="164" fontId="4" fillId="5" borderId="3" xfId="22" applyFont="1" applyFill="1" applyBorder="1" applyAlignment="1">
      <alignment horizontal="center" vertical="center" wrapText="1"/>
      <protection/>
    </xf>
    <xf numFmtId="164" fontId="4" fillId="5" borderId="3" xfId="22" applyFont="1" applyFill="1" applyBorder="1" applyAlignment="1">
      <alignment vertical="center" wrapText="1"/>
      <protection/>
    </xf>
    <xf numFmtId="164" fontId="4" fillId="0" borderId="3" xfId="22" applyFont="1" applyBorder="1" applyAlignment="1">
      <alignment horizontal="center" vertical="center" wrapText="1"/>
      <protection/>
    </xf>
    <xf numFmtId="168" fontId="4" fillId="5" borderId="3" xfId="22" applyNumberFormat="1" applyFont="1" applyFill="1" applyBorder="1" applyAlignment="1">
      <alignment horizontal="right" vertical="center" wrapText="1"/>
      <protection/>
    </xf>
    <xf numFmtId="168" fontId="5" fillId="5" borderId="3" xfId="22" applyNumberFormat="1" applyFont="1" applyFill="1" applyBorder="1" applyAlignment="1">
      <alignment horizontal="right" vertical="center" wrapText="1"/>
      <protection/>
    </xf>
    <xf numFmtId="164" fontId="5" fillId="0" borderId="3" xfId="22" applyFont="1" applyBorder="1" applyAlignment="1">
      <alignment horizontal="center" vertical="center" wrapText="1"/>
      <protection/>
    </xf>
    <xf numFmtId="168" fontId="5" fillId="0" borderId="3" xfId="22" applyNumberFormat="1" applyFont="1" applyBorder="1" applyAlignment="1">
      <alignment horizontal="right" vertical="center" wrapText="1"/>
      <protection/>
    </xf>
    <xf numFmtId="164" fontId="4" fillId="6" borderId="3" xfId="22" applyFont="1" applyFill="1" applyBorder="1" applyAlignment="1">
      <alignment horizontal="center" vertical="center" wrapText="1"/>
      <protection/>
    </xf>
    <xf numFmtId="164" fontId="5" fillId="6" borderId="3" xfId="22" applyFont="1" applyFill="1" applyBorder="1" applyAlignment="1">
      <alignment horizontal="center" vertical="center" wrapText="1"/>
      <protection/>
    </xf>
    <xf numFmtId="168" fontId="5" fillId="6" borderId="3" xfId="22" applyNumberFormat="1" applyFont="1" applyFill="1" applyBorder="1" applyAlignment="1">
      <alignment horizontal="right" vertical="center" wrapText="1"/>
      <protection/>
    </xf>
    <xf numFmtId="168" fontId="4" fillId="6" borderId="3" xfId="22" applyNumberFormat="1" applyFont="1" applyFill="1" applyBorder="1" applyAlignment="1">
      <alignment horizontal="right" vertical="center" wrapText="1"/>
      <protection/>
    </xf>
    <xf numFmtId="164" fontId="11" fillId="6" borderId="3" xfId="23" applyFont="1" applyFill="1" applyBorder="1" applyAlignment="1">
      <alignment horizontal="center" vertical="center" wrapText="1"/>
      <protection/>
    </xf>
    <xf numFmtId="164" fontId="4" fillId="6" borderId="3" xfId="22" applyFont="1" applyFill="1" applyBorder="1" applyAlignment="1">
      <alignment horizontal="justify" vertical="center" wrapText="1"/>
      <protection/>
    </xf>
    <xf numFmtId="164" fontId="5" fillId="0" borderId="3" xfId="22" applyFont="1" applyBorder="1" applyAlignment="1">
      <alignment horizontal="right" vertical="center" wrapText="1"/>
      <protection/>
    </xf>
    <xf numFmtId="168" fontId="6" fillId="5" borderId="3" xfId="26" applyNumberFormat="1" applyFont="1" applyFill="1" applyBorder="1" applyAlignment="1">
      <alignment horizontal="right" vertical="center" wrapText="1"/>
      <protection/>
    </xf>
    <xf numFmtId="164" fontId="12" fillId="0" borderId="0" xfId="0" applyFont="1" applyAlignment="1">
      <alignment/>
    </xf>
    <xf numFmtId="164" fontId="13" fillId="0" borderId="0" xfId="22" applyFont="1" applyAlignment="1">
      <alignment vertical="center"/>
      <protection/>
    </xf>
    <xf numFmtId="168" fontId="4" fillId="0" borderId="0" xfId="22" applyNumberFormat="1" applyFont="1">
      <alignment/>
      <protection/>
    </xf>
    <xf numFmtId="164" fontId="5" fillId="0" borderId="0" xfId="25" applyFont="1" applyBorder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8" fontId="14" fillId="0" borderId="0" xfId="26" applyNumberFormat="1" applyFont="1" applyBorder="1" applyAlignment="1">
      <alignment vertical="center" wrapText="1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4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6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68" fontId="3" fillId="5" borderId="2" xfId="21" applyNumberFormat="1" applyFont="1" applyFill="1" applyBorder="1" applyAlignment="1">
      <alignment horizontal="right" vertical="center" wrapText="1"/>
      <protection/>
    </xf>
    <xf numFmtId="168" fontId="3" fillId="5" borderId="1" xfId="21" applyNumberFormat="1" applyFont="1" applyFill="1" applyBorder="1" applyAlignment="1">
      <alignment horizontal="right" vertical="center" wrapText="1"/>
      <protection/>
    </xf>
    <xf numFmtId="168" fontId="2" fillId="0" borderId="2" xfId="21" applyNumberFormat="1" applyFont="1" applyBorder="1" applyAlignment="1">
      <alignment horizontal="right" vertical="center" wrapText="1"/>
      <protection/>
    </xf>
    <xf numFmtId="168" fontId="2" fillId="0" borderId="1" xfId="21" applyNumberFormat="1" applyFont="1" applyBorder="1" applyAlignment="1">
      <alignment horizontal="right" vertical="center" wrapText="1"/>
      <protection/>
    </xf>
    <xf numFmtId="164" fontId="3" fillId="5" borderId="1" xfId="21" applyFont="1" applyFill="1" applyBorder="1" applyAlignment="1">
      <alignment horizontal="right" vertical="center" wrapText="1"/>
      <protection/>
    </xf>
    <xf numFmtId="164" fontId="2" fillId="0" borderId="1" xfId="21" applyFont="1" applyBorder="1" applyAlignment="1">
      <alignment horizontal="right" vertical="center" wrapText="1"/>
      <protection/>
    </xf>
    <xf numFmtId="164" fontId="17" fillId="0" borderId="0" xfId="21" applyFont="1" applyAlignment="1">
      <alignment vertical="center"/>
      <protection/>
    </xf>
    <xf numFmtId="164" fontId="18" fillId="0" borderId="0" xfId="22" applyFont="1">
      <alignment/>
      <protection/>
    </xf>
    <xf numFmtId="164" fontId="18" fillId="0" borderId="0" xfId="22" applyFont="1" applyAlignment="1">
      <alignment vertical="center"/>
      <protection/>
    </xf>
    <xf numFmtId="164" fontId="18" fillId="0" borderId="0" xfId="0" applyFont="1" applyAlignment="1">
      <alignment/>
    </xf>
    <xf numFmtId="164" fontId="19" fillId="0" borderId="0" xfId="22" applyFont="1" applyBorder="1" applyAlignment="1">
      <alignment horizontal="center" vertical="center" wrapText="1"/>
      <protection/>
    </xf>
    <xf numFmtId="164" fontId="19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10" fillId="5" borderId="1" xfId="22" applyFont="1" applyFill="1" applyBorder="1" applyAlignment="1">
      <alignment horizontal="center" vertical="center"/>
      <protection/>
    </xf>
    <xf numFmtId="164" fontId="10" fillId="5" borderId="5" xfId="22" applyFont="1" applyFill="1" applyBorder="1" applyAlignment="1">
      <alignment vertical="center"/>
      <protection/>
    </xf>
    <xf numFmtId="164" fontId="10" fillId="5" borderId="1" xfId="22" applyFont="1" applyFill="1" applyBorder="1" applyAlignment="1">
      <alignment horizontal="center" vertical="center" wrapText="1"/>
      <protection/>
    </xf>
    <xf numFmtId="164" fontId="3" fillId="5" borderId="1" xfId="22" applyFont="1" applyFill="1" applyBorder="1" applyAlignment="1">
      <alignment horizontal="center" vertical="center" wrapText="1"/>
      <protection/>
    </xf>
    <xf numFmtId="164" fontId="16" fillId="5" borderId="1" xfId="22" applyFont="1" applyFill="1" applyBorder="1" applyAlignment="1">
      <alignment horizontal="center" vertical="center" wrapText="1"/>
      <protection/>
    </xf>
    <xf numFmtId="164" fontId="20" fillId="0" borderId="1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left" vertical="center" wrapText="1"/>
      <protection/>
    </xf>
    <xf numFmtId="168" fontId="21" fillId="0" borderId="1" xfId="22" applyNumberFormat="1" applyFont="1" applyBorder="1" applyAlignment="1">
      <alignment horizontal="right" vertical="center"/>
      <protection/>
    </xf>
    <xf numFmtId="168" fontId="21" fillId="0" borderId="1" xfId="22" applyNumberFormat="1" applyFont="1" applyBorder="1" applyAlignment="1">
      <alignment horizontal="center" vertical="center"/>
      <protection/>
    </xf>
    <xf numFmtId="168" fontId="21" fillId="0" borderId="1" xfId="22" applyNumberFormat="1" applyFont="1" applyBorder="1" applyAlignment="1">
      <alignment vertical="center" wrapText="1"/>
      <protection/>
    </xf>
    <xf numFmtId="164" fontId="21" fillId="0" borderId="1" xfId="22" applyFont="1" applyBorder="1" applyAlignment="1">
      <alignment vertical="center" wrapText="1"/>
      <protection/>
    </xf>
    <xf numFmtId="168" fontId="22" fillId="0" borderId="1" xfId="22" applyNumberFormat="1" applyFont="1" applyBorder="1" applyAlignment="1">
      <alignment vertical="center" wrapText="1"/>
      <protection/>
    </xf>
    <xf numFmtId="164" fontId="21" fillId="0" borderId="1" xfId="22" applyFont="1" applyBorder="1" applyAlignment="1">
      <alignment vertical="center"/>
      <protection/>
    </xf>
    <xf numFmtId="168" fontId="21" fillId="0" borderId="1" xfId="22" applyNumberFormat="1" applyFont="1" applyBorder="1" applyAlignment="1">
      <alignment vertical="center"/>
      <protection/>
    </xf>
    <xf numFmtId="164" fontId="22" fillId="0" borderId="1" xfId="22" applyFont="1" applyBorder="1" applyAlignment="1">
      <alignment wrapText="1"/>
      <protection/>
    </xf>
    <xf numFmtId="164" fontId="22" fillId="0" borderId="1" xfId="22" applyFont="1" applyBorder="1" applyAlignment="1">
      <alignment vertical="center" wrapText="1"/>
      <protection/>
    </xf>
    <xf numFmtId="164" fontId="21" fillId="0" borderId="1" xfId="22" applyFont="1" applyBorder="1" applyAlignment="1">
      <alignment wrapText="1"/>
      <protection/>
    </xf>
    <xf numFmtId="168" fontId="22" fillId="0" borderId="1" xfId="22" applyNumberFormat="1" applyFont="1" applyBorder="1" applyAlignment="1">
      <alignment horizontal="right" vertical="center"/>
      <protection/>
    </xf>
    <xf numFmtId="164" fontId="23" fillId="6" borderId="1" xfId="22" applyFont="1" applyFill="1" applyBorder="1" applyAlignment="1">
      <alignment horizontal="center" vertical="center"/>
      <protection/>
    </xf>
    <xf numFmtId="164" fontId="22" fillId="6" borderId="1" xfId="22" applyFont="1" applyFill="1" applyBorder="1" applyAlignment="1">
      <alignment vertical="center" wrapText="1"/>
      <protection/>
    </xf>
    <xf numFmtId="171" fontId="10" fillId="6" borderId="1" xfId="22" applyNumberFormat="1" applyFont="1" applyFill="1" applyBorder="1" applyAlignment="1">
      <alignment horizontal="right" vertical="center"/>
      <protection/>
    </xf>
    <xf numFmtId="171" fontId="10" fillId="6" borderId="1" xfId="22" applyNumberFormat="1" applyFont="1" applyFill="1" applyBorder="1" applyAlignment="1">
      <alignment wrapText="1"/>
      <protection/>
    </xf>
    <xf numFmtId="168" fontId="10" fillId="6" borderId="1" xfId="22" applyNumberFormat="1" applyFont="1" applyFill="1" applyBorder="1" applyAlignment="1">
      <alignment vertical="center"/>
      <protection/>
    </xf>
    <xf numFmtId="164" fontId="24" fillId="6" borderId="1" xfId="22" applyFont="1" applyFill="1" applyBorder="1" applyAlignment="1">
      <alignment vertical="center"/>
      <protection/>
    </xf>
    <xf numFmtId="164" fontId="22" fillId="0" borderId="1" xfId="22" applyFont="1" applyBorder="1" applyAlignment="1">
      <alignment vertical="center"/>
      <protection/>
    </xf>
    <xf numFmtId="172" fontId="22" fillId="0" borderId="1" xfId="22" applyNumberFormat="1" applyFont="1" applyBorder="1" applyAlignment="1">
      <alignment horizontal="center" vertical="center"/>
      <protection/>
    </xf>
    <xf numFmtId="164" fontId="22" fillId="0" borderId="1" xfId="22" applyFont="1" applyBorder="1" applyAlignment="1">
      <alignment horizontal="center" vertical="center"/>
      <protection/>
    </xf>
    <xf numFmtId="172" fontId="23" fillId="6" borderId="1" xfId="22" applyNumberFormat="1" applyFont="1" applyFill="1" applyBorder="1" applyAlignment="1">
      <alignment horizontal="center" vertical="center"/>
      <protection/>
    </xf>
    <xf numFmtId="164" fontId="25" fillId="6" borderId="1" xfId="22" applyFont="1" applyFill="1" applyBorder="1" applyAlignment="1">
      <alignment vertical="center" wrapText="1"/>
      <protection/>
    </xf>
    <xf numFmtId="168" fontId="10" fillId="6" borderId="1" xfId="22" applyNumberFormat="1" applyFont="1" applyFill="1" applyBorder="1" applyAlignment="1">
      <alignment horizontal="right" vertical="center"/>
      <protection/>
    </xf>
    <xf numFmtId="168" fontId="10" fillId="6" borderId="1" xfId="22" applyNumberFormat="1" applyFont="1" applyFill="1" applyBorder="1" applyAlignment="1">
      <alignment vertical="center" wrapText="1"/>
      <protection/>
    </xf>
    <xf numFmtId="164" fontId="25" fillId="6" borderId="1" xfId="22" applyFont="1" applyFill="1" applyBorder="1" applyAlignment="1">
      <alignment vertical="center"/>
      <protection/>
    </xf>
    <xf numFmtId="164" fontId="22" fillId="6" borderId="1" xfId="22" applyFont="1" applyFill="1" applyBorder="1" applyAlignment="1">
      <alignment horizontal="center" vertical="center"/>
      <protection/>
    </xf>
    <xf numFmtId="164" fontId="22" fillId="0" borderId="1" xfId="22" applyFont="1" applyFill="1" applyBorder="1" applyAlignment="1">
      <alignment horizontal="center" vertical="center"/>
      <protection/>
    </xf>
    <xf numFmtId="164" fontId="22" fillId="0" borderId="1" xfId="22" applyFont="1" applyFill="1" applyBorder="1" applyAlignment="1">
      <alignment vertical="center" wrapText="1"/>
      <protection/>
    </xf>
    <xf numFmtId="168" fontId="22" fillId="0" borderId="1" xfId="22" applyNumberFormat="1" applyFont="1" applyFill="1" applyBorder="1" applyAlignment="1">
      <alignment horizontal="right" vertical="center"/>
      <protection/>
    </xf>
    <xf numFmtId="168" fontId="22" fillId="0" borderId="1" xfId="22" applyNumberFormat="1" applyFont="1" applyFill="1" applyBorder="1" applyAlignment="1">
      <alignment vertical="center" wrapText="1"/>
      <protection/>
    </xf>
    <xf numFmtId="164" fontId="22" fillId="0" borderId="1" xfId="22" applyFont="1" applyFill="1" applyBorder="1" applyAlignment="1">
      <alignment vertical="center"/>
      <protection/>
    </xf>
    <xf numFmtId="164" fontId="25" fillId="0" borderId="1" xfId="22" applyFont="1" applyFill="1" applyBorder="1" applyAlignment="1">
      <alignment vertical="center"/>
      <protection/>
    </xf>
    <xf numFmtId="164" fontId="26" fillId="6" borderId="1" xfId="22" applyFont="1" applyFill="1" applyBorder="1" applyAlignment="1">
      <alignment horizontal="center" vertical="center"/>
      <protection/>
    </xf>
    <xf numFmtId="168" fontId="15" fillId="6" borderId="1" xfId="22" applyNumberFormat="1" applyFont="1" applyFill="1" applyBorder="1" applyAlignment="1">
      <alignment horizontal="right" vertical="center"/>
      <protection/>
    </xf>
    <xf numFmtId="168" fontId="15" fillId="6" borderId="1" xfId="22" applyNumberFormat="1" applyFont="1" applyFill="1" applyBorder="1" applyAlignment="1">
      <alignment vertical="center" wrapText="1"/>
      <protection/>
    </xf>
    <xf numFmtId="168" fontId="22" fillId="6" borderId="1" xfId="22" applyNumberFormat="1" applyFont="1" applyFill="1" applyBorder="1" applyAlignment="1">
      <alignment horizontal="right" vertical="center"/>
      <protection/>
    </xf>
    <xf numFmtId="168" fontId="22" fillId="6" borderId="1" xfId="22" applyNumberFormat="1" applyFont="1" applyFill="1" applyBorder="1" applyAlignment="1">
      <alignment vertical="center" wrapText="1"/>
      <protection/>
    </xf>
    <xf numFmtId="168" fontId="27" fillId="0" borderId="1" xfId="22" applyNumberFormat="1" applyFont="1" applyBorder="1" applyAlignment="1">
      <alignment vertical="center"/>
      <protection/>
    </xf>
    <xf numFmtId="164" fontId="28" fillId="6" borderId="1" xfId="22" applyFont="1" applyFill="1" applyBorder="1" applyAlignment="1">
      <alignment horizontal="center" vertical="center"/>
      <protection/>
    </xf>
    <xf numFmtId="164" fontId="18" fillId="6" borderId="1" xfId="22" applyFont="1" applyFill="1" applyBorder="1" applyAlignment="1">
      <alignment vertical="center" wrapText="1"/>
      <protection/>
    </xf>
    <xf numFmtId="164" fontId="18" fillId="6" borderId="1" xfId="22" applyFont="1" applyFill="1" applyBorder="1" applyAlignment="1">
      <alignment vertical="center"/>
      <protection/>
    </xf>
    <xf numFmtId="164" fontId="10" fillId="6" borderId="1" xfId="22" applyFont="1" applyFill="1" applyBorder="1" applyAlignment="1">
      <alignment vertical="center" wrapText="1"/>
      <protection/>
    </xf>
    <xf numFmtId="164" fontId="10" fillId="6" borderId="1" xfId="22" applyFont="1" applyFill="1" applyBorder="1" applyAlignment="1">
      <alignment vertical="center"/>
      <protection/>
    </xf>
    <xf numFmtId="164" fontId="26" fillId="5" borderId="1" xfId="22" applyFont="1" applyFill="1" applyBorder="1" applyAlignment="1">
      <alignment horizontal="center" vertical="center"/>
      <protection/>
    </xf>
    <xf numFmtId="164" fontId="15" fillId="5" borderId="1" xfId="22" applyFont="1" applyFill="1" applyBorder="1" applyAlignment="1">
      <alignment horizontal="left" vertical="center"/>
      <protection/>
    </xf>
    <xf numFmtId="171" fontId="26" fillId="5" borderId="1" xfId="22" applyNumberFormat="1" applyFont="1" applyFill="1" applyBorder="1" applyAlignment="1">
      <alignment vertical="center"/>
      <protection/>
    </xf>
    <xf numFmtId="168" fontId="26" fillId="5" borderId="1" xfId="22" applyNumberFormat="1" applyFont="1" applyFill="1" applyBorder="1" applyAlignment="1">
      <alignment horizontal="right" vertical="center"/>
      <protection/>
    </xf>
    <xf numFmtId="168" fontId="26" fillId="5" borderId="1" xfId="22" applyNumberFormat="1" applyFont="1" applyFill="1" applyBorder="1" applyAlignment="1">
      <alignment vertical="center" wrapText="1"/>
      <protection/>
    </xf>
    <xf numFmtId="168" fontId="26" fillId="5" borderId="1" xfId="22" applyNumberFormat="1" applyFont="1" applyFill="1" applyBorder="1" applyAlignment="1">
      <alignment vertical="center"/>
      <protection/>
    </xf>
    <xf numFmtId="168" fontId="15" fillId="5" borderId="1" xfId="22" applyNumberFormat="1" applyFont="1" applyFill="1" applyBorder="1" applyAlignment="1">
      <alignment horizontal="center" vertical="center"/>
      <protection/>
    </xf>
    <xf numFmtId="164" fontId="22" fillId="0" borderId="0" xfId="22" applyFont="1" applyAlignment="1">
      <alignment vertical="center"/>
      <protection/>
    </xf>
    <xf numFmtId="164" fontId="22" fillId="0" borderId="0" xfId="22" applyFont="1">
      <alignment/>
      <protection/>
    </xf>
    <xf numFmtId="164" fontId="29" fillId="0" borderId="0" xfId="22" applyFont="1">
      <alignment/>
      <protection/>
    </xf>
    <xf numFmtId="164" fontId="18" fillId="0" borderId="0" xfId="22" applyFont="1">
      <alignment/>
      <protection/>
    </xf>
    <xf numFmtId="164" fontId="1" fillId="0" borderId="0" xfId="20">
      <alignment/>
      <protection/>
    </xf>
    <xf numFmtId="164" fontId="30" fillId="0" borderId="0" xfId="20" applyFont="1" applyBorder="1" applyAlignment="1">
      <alignment horizontal="left" vertical="center" wrapText="1"/>
      <protection/>
    </xf>
    <xf numFmtId="164" fontId="31" fillId="2" borderId="1" xfId="20" applyFont="1" applyFill="1" applyBorder="1" applyAlignment="1">
      <alignment horizontal="center" vertical="center"/>
      <protection/>
    </xf>
    <xf numFmtId="164" fontId="31" fillId="2" borderId="1" xfId="20" applyFont="1" applyFill="1" applyBorder="1" applyAlignment="1">
      <alignment horizontal="center" vertical="center" wrapText="1"/>
      <protection/>
    </xf>
    <xf numFmtId="164" fontId="32" fillId="0" borderId="1" xfId="20" applyFont="1" applyBorder="1" applyAlignment="1">
      <alignment horizontal="center" vertical="center"/>
      <protection/>
    </xf>
    <xf numFmtId="164" fontId="31" fillId="0" borderId="1" xfId="20" applyFont="1" applyBorder="1" applyAlignment="1">
      <alignment horizontal="center" vertical="center" wrapText="1"/>
      <protection/>
    </xf>
    <xf numFmtId="164" fontId="31" fillId="0" borderId="1" xfId="20" applyFont="1" applyBorder="1" applyAlignment="1">
      <alignment horizontal="center" vertical="center"/>
      <protection/>
    </xf>
    <xf numFmtId="164" fontId="1" fillId="0" borderId="1" xfId="20" applyFont="1" applyBorder="1">
      <alignment/>
      <protection/>
    </xf>
    <xf numFmtId="164" fontId="1" fillId="0" borderId="1" xfId="0" applyFont="1" applyBorder="1" applyAlignment="1">
      <alignment horizontal="center"/>
    </xf>
    <xf numFmtId="164" fontId="33" fillId="0" borderId="1" xfId="0" applyFont="1" applyBorder="1" applyAlignment="1">
      <alignment horizontal="center"/>
    </xf>
    <xf numFmtId="168" fontId="33" fillId="0" borderId="1" xfId="0" applyNumberFormat="1" applyFont="1" applyBorder="1" applyAlignment="1">
      <alignment/>
    </xf>
    <xf numFmtId="164" fontId="1" fillId="0" borderId="1" xfId="20" applyFont="1" applyFill="1" applyBorder="1" applyAlignment="1">
      <alignment horizontal="center"/>
      <protection/>
    </xf>
    <xf numFmtId="168" fontId="33" fillId="0" borderId="1" xfId="20" applyNumberFormat="1" applyFont="1" applyFill="1" applyBorder="1">
      <alignment/>
      <protection/>
    </xf>
    <xf numFmtId="164" fontId="1" fillId="0" borderId="1" xfId="20" applyFont="1" applyBorder="1" applyAlignment="1">
      <alignment horizontal="center"/>
      <protection/>
    </xf>
    <xf numFmtId="171" fontId="33" fillId="0" borderId="1" xfId="20" applyNumberFormat="1" applyFont="1" applyBorder="1" applyAlignment="1">
      <alignment horizontal="right"/>
      <protection/>
    </xf>
    <xf numFmtId="171" fontId="33" fillId="0" borderId="1" xfId="20" applyNumberFormat="1" applyFont="1" applyBorder="1">
      <alignment/>
      <protection/>
    </xf>
    <xf numFmtId="171" fontId="1" fillId="0" borderId="1" xfId="20" applyNumberFormat="1" applyFont="1" applyBorder="1">
      <alignment/>
      <protection/>
    </xf>
    <xf numFmtId="168" fontId="1" fillId="0" borderId="1" xfId="20" applyNumberFormat="1" applyFont="1" applyBorder="1">
      <alignment/>
      <protection/>
    </xf>
    <xf numFmtId="171" fontId="31" fillId="0" borderId="1" xfId="20" applyNumberFormat="1" applyFont="1" applyBorder="1" applyAlignment="1">
      <alignment vertical="center"/>
      <protection/>
    </xf>
    <xf numFmtId="164" fontId="34" fillId="0" borderId="0" xfId="20" applyFont="1" applyAlignment="1">
      <alignment vertical="center"/>
      <protection/>
    </xf>
    <xf numFmtId="164" fontId="34" fillId="0" borderId="0" xfId="20" applyFont="1">
      <alignment/>
      <protection/>
    </xf>
    <xf numFmtId="164" fontId="30" fillId="0" borderId="0" xfId="0" applyFont="1" applyBorder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6" fillId="0" borderId="0" xfId="0" applyFont="1" applyAlignment="1">
      <alignment horizontal="right" vertical="center"/>
    </xf>
    <xf numFmtId="164" fontId="31" fillId="4" borderId="1" xfId="0" applyFont="1" applyFill="1" applyBorder="1" applyAlignment="1">
      <alignment horizontal="center" vertical="center"/>
    </xf>
    <xf numFmtId="164" fontId="31" fillId="4" borderId="1" xfId="0" applyFont="1" applyFill="1" applyBorder="1" applyAlignment="1">
      <alignment horizontal="center" vertical="center" wrapText="1"/>
    </xf>
    <xf numFmtId="164" fontId="37" fillId="4" borderId="1" xfId="0" applyFont="1" applyFill="1" applyBorder="1" applyAlignment="1">
      <alignment horizontal="center" vertical="center" wrapText="1"/>
    </xf>
    <xf numFmtId="164" fontId="37" fillId="4" borderId="1" xfId="0" applyFont="1" applyFill="1" applyBorder="1" applyAlignment="1">
      <alignment horizontal="center" vertical="center"/>
    </xf>
    <xf numFmtId="164" fontId="32" fillId="0" borderId="1" xfId="0" applyFont="1" applyBorder="1" applyAlignment="1">
      <alignment horizontal="center" vertical="center"/>
    </xf>
    <xf numFmtId="164" fontId="38" fillId="0" borderId="1" xfId="0" applyFont="1" applyBorder="1" applyAlignment="1">
      <alignment horizontal="center"/>
    </xf>
    <xf numFmtId="164" fontId="39" fillId="0" borderId="1" xfId="0" applyFont="1" applyBorder="1" applyAlignment="1">
      <alignment horizontal="center" vertical="center"/>
    </xf>
    <xf numFmtId="164" fontId="39" fillId="0" borderId="1" xfId="0" applyFont="1" applyBorder="1" applyAlignment="1">
      <alignment vertical="center" wrapText="1"/>
    </xf>
    <xf numFmtId="171" fontId="39" fillId="0" borderId="1" xfId="0" applyNumberFormat="1" applyFont="1" applyBorder="1" applyAlignment="1">
      <alignment horizontal="right" vertical="center"/>
    </xf>
    <xf numFmtId="171" fontId="40" fillId="0" borderId="1" xfId="0" applyNumberFormat="1" applyFont="1" applyBorder="1" applyAlignment="1">
      <alignment horizontal="right" vertical="center"/>
    </xf>
    <xf numFmtId="168" fontId="40" fillId="0" borderId="1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/>
    </xf>
    <xf numFmtId="168" fontId="39" fillId="0" borderId="1" xfId="0" applyNumberFormat="1" applyFont="1" applyBorder="1" applyAlignment="1">
      <alignment/>
    </xf>
    <xf numFmtId="164" fontId="40" fillId="0" borderId="1" xfId="0" applyFont="1" applyBorder="1" applyAlignment="1">
      <alignment/>
    </xf>
    <xf numFmtId="164" fontId="34" fillId="5" borderId="1" xfId="0" applyFont="1" applyFill="1" applyBorder="1" applyAlignment="1">
      <alignment horizontal="center" vertical="center"/>
    </xf>
    <xf numFmtId="164" fontId="41" fillId="5" borderId="1" xfId="0" applyFont="1" applyFill="1" applyBorder="1" applyAlignment="1">
      <alignment horizontal="left" vertical="center"/>
    </xf>
    <xf numFmtId="171" fontId="30" fillId="5" borderId="1" xfId="0" applyNumberFormat="1" applyFont="1" applyFill="1" applyBorder="1" applyAlignment="1">
      <alignment vertical="center"/>
    </xf>
    <xf numFmtId="171" fontId="42" fillId="4" borderId="1" xfId="0" applyNumberFormat="1" applyFont="1" applyFill="1" applyBorder="1" applyAlignment="1">
      <alignment/>
    </xf>
    <xf numFmtId="168" fontId="42" fillId="4" borderId="1" xfId="0" applyNumberFormat="1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1.25" customHeight="1"/>
  <cols>
    <col min="1" max="1" width="4.00390625" style="1" customWidth="1"/>
    <col min="2" max="2" width="29.57421875" style="1" customWidth="1"/>
    <col min="3" max="3" width="8.57421875" style="1" customWidth="1"/>
    <col min="4" max="4" width="10.00390625" style="1" customWidth="1"/>
    <col min="5" max="5" width="8.57421875" style="1" customWidth="1"/>
    <col min="6" max="7" width="9.140625" style="1" customWidth="1"/>
    <col min="8" max="8" width="12.00390625" style="1" customWidth="1"/>
    <col min="9" max="9" width="9.8515625" style="1" customWidth="1"/>
    <col min="10" max="10" width="9.7109375" style="1" customWidth="1"/>
    <col min="11" max="11" width="12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36.7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9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80.25" customHeight="1">
      <c r="A13" s="6"/>
      <c r="B13" s="6"/>
      <c r="C13" s="6"/>
      <c r="D13" s="6"/>
      <c r="E13" s="6"/>
      <c r="F13" s="6"/>
      <c r="G13" s="6" t="s">
        <v>9</v>
      </c>
      <c r="H13" s="7" t="s">
        <v>10</v>
      </c>
      <c r="I13" s="6"/>
      <c r="J13" s="6" t="s">
        <v>9</v>
      </c>
      <c r="K13" s="7" t="s">
        <v>10</v>
      </c>
    </row>
    <row r="14" spans="1:11" ht="22.5" customHeight="1">
      <c r="A14" s="6"/>
      <c r="B14" s="6"/>
      <c r="C14" s="7" t="s">
        <v>11</v>
      </c>
      <c r="D14" s="6" t="s">
        <v>12</v>
      </c>
      <c r="E14" s="7" t="s">
        <v>13</v>
      </c>
      <c r="F14" s="6"/>
      <c r="G14" s="6"/>
      <c r="H14" s="7"/>
      <c r="I14" s="6"/>
      <c r="J14" s="6"/>
      <c r="K14" s="7"/>
    </row>
    <row r="15" spans="1:11" s="9" customFormat="1" ht="15.75" customHeight="1">
      <c r="A15" s="8">
        <v>1</v>
      </c>
      <c r="B15" s="8">
        <v>2</v>
      </c>
      <c r="C15" s="8">
        <v>3</v>
      </c>
      <c r="D15" s="8"/>
      <c r="E15" s="8"/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</row>
    <row r="16" spans="1:11" s="9" customFormat="1" ht="19.5" customHeight="1">
      <c r="A16" s="10">
        <v>758</v>
      </c>
      <c r="B16" s="11" t="s">
        <v>14</v>
      </c>
      <c r="C16" s="12">
        <v>14260018</v>
      </c>
      <c r="D16" s="12">
        <f>SUM(D17:D18)</f>
        <v>132343.92</v>
      </c>
      <c r="E16" s="12">
        <f>SUM(C16:D16)</f>
        <v>14392361.92</v>
      </c>
      <c r="F16" s="12">
        <v>14360425.94</v>
      </c>
      <c r="G16" s="12">
        <v>100407.94</v>
      </c>
      <c r="H16" s="12"/>
      <c r="I16" s="12">
        <v>31935.98</v>
      </c>
      <c r="J16" s="12">
        <v>31935.98</v>
      </c>
      <c r="K16" s="12"/>
    </row>
    <row r="17" spans="1:11" s="9" customFormat="1" ht="51.75" customHeight="1">
      <c r="A17" s="8"/>
      <c r="B17" s="13" t="s">
        <v>15</v>
      </c>
      <c r="C17" s="14">
        <v>0</v>
      </c>
      <c r="D17" s="14">
        <v>100407.94</v>
      </c>
      <c r="E17" s="14">
        <f>SUM(C17:D17)</f>
        <v>100407.94</v>
      </c>
      <c r="F17" s="14">
        <v>100407.94</v>
      </c>
      <c r="G17" s="14">
        <v>100407.94</v>
      </c>
      <c r="H17" s="14"/>
      <c r="I17" s="14"/>
      <c r="J17" s="14"/>
      <c r="K17" s="14"/>
    </row>
    <row r="18" spans="1:11" s="9" customFormat="1" ht="29.25" customHeight="1">
      <c r="A18" s="8"/>
      <c r="B18" s="13" t="s">
        <v>16</v>
      </c>
      <c r="C18" s="14">
        <v>0</v>
      </c>
      <c r="D18" s="14">
        <v>31935.98</v>
      </c>
      <c r="E18" s="14">
        <f>C18+D18</f>
        <v>31935.98</v>
      </c>
      <c r="F18" s="14"/>
      <c r="G18" s="14"/>
      <c r="H18" s="14"/>
      <c r="I18" s="14">
        <v>31935.98</v>
      </c>
      <c r="J18" s="14">
        <v>31935.98</v>
      </c>
      <c r="K18" s="14"/>
    </row>
    <row r="19" spans="1:11" s="9" customFormat="1" ht="29.25" customHeight="1">
      <c r="A19" s="10">
        <v>801</v>
      </c>
      <c r="B19" s="11" t="s">
        <v>17</v>
      </c>
      <c r="C19" s="12">
        <v>448178.17</v>
      </c>
      <c r="D19" s="12">
        <f>SUM(D20:D21)</f>
        <v>2360</v>
      </c>
      <c r="E19" s="12">
        <f>SUM(C19:D19)</f>
        <v>450538.17</v>
      </c>
      <c r="F19" s="12">
        <v>45225.17</v>
      </c>
      <c r="G19" s="12"/>
      <c r="H19" s="12"/>
      <c r="I19" s="12">
        <v>405313</v>
      </c>
      <c r="J19" s="12">
        <v>405313</v>
      </c>
      <c r="K19" s="12"/>
    </row>
    <row r="20" spans="1:11" s="9" customFormat="1" ht="29.25" customHeight="1">
      <c r="A20" s="8"/>
      <c r="B20" s="13" t="s">
        <v>18</v>
      </c>
      <c r="C20" s="14">
        <v>7365</v>
      </c>
      <c r="D20" s="14">
        <v>360</v>
      </c>
      <c r="E20" s="14">
        <f>SUM(C20:D20)</f>
        <v>7725</v>
      </c>
      <c r="F20" s="14">
        <v>360</v>
      </c>
      <c r="G20" s="14"/>
      <c r="H20" s="14"/>
      <c r="I20" s="14"/>
      <c r="J20" s="14"/>
      <c r="K20" s="14"/>
    </row>
    <row r="21" spans="1:11" s="9" customFormat="1" ht="37.5" customHeight="1">
      <c r="A21" s="8"/>
      <c r="B21" s="13" t="s">
        <v>19</v>
      </c>
      <c r="C21" s="14">
        <v>16020</v>
      </c>
      <c r="D21" s="14">
        <v>2000</v>
      </c>
      <c r="E21" s="14">
        <f>SUM(C21:D21)</f>
        <v>18020</v>
      </c>
      <c r="F21" s="14">
        <v>2000</v>
      </c>
      <c r="G21" s="14"/>
      <c r="H21" s="14"/>
      <c r="I21" s="14"/>
      <c r="J21" s="14"/>
      <c r="K21" s="14"/>
    </row>
    <row r="22" spans="1:11" s="9" customFormat="1" ht="37.5" customHeight="1">
      <c r="A22" s="15">
        <v>852</v>
      </c>
      <c r="B22" s="16" t="s">
        <v>20</v>
      </c>
      <c r="C22" s="17">
        <v>5109700</v>
      </c>
      <c r="D22" s="17">
        <f>SUM(D23)</f>
        <v>20000</v>
      </c>
      <c r="E22" s="17">
        <f>SUM(C22:D22)</f>
        <v>5129700</v>
      </c>
      <c r="F22" s="17">
        <v>5129700</v>
      </c>
      <c r="G22" s="17">
        <v>5089700</v>
      </c>
      <c r="H22" s="17">
        <v>20000</v>
      </c>
      <c r="I22" s="17"/>
      <c r="J22" s="17"/>
      <c r="K22" s="17"/>
    </row>
    <row r="23" spans="1:11" s="9" customFormat="1" ht="37.5" customHeight="1">
      <c r="A23" s="8"/>
      <c r="B23" s="13" t="s">
        <v>21</v>
      </c>
      <c r="C23" s="14">
        <v>0</v>
      </c>
      <c r="D23" s="14">
        <v>20000</v>
      </c>
      <c r="E23" s="14">
        <f>SUM(C23:D23)</f>
        <v>20000</v>
      </c>
      <c r="F23" s="14">
        <v>20000</v>
      </c>
      <c r="G23" s="14"/>
      <c r="H23" s="14">
        <v>20000</v>
      </c>
      <c r="I23" s="14"/>
      <c r="J23" s="14"/>
      <c r="K23" s="14"/>
    </row>
    <row r="24" spans="1:11" s="9" customFormat="1" ht="37.5" customHeight="1">
      <c r="A24" s="15">
        <v>854</v>
      </c>
      <c r="B24" s="16" t="s">
        <v>22</v>
      </c>
      <c r="C24" s="17">
        <v>234592</v>
      </c>
      <c r="D24" s="17">
        <f>SUM(D25)</f>
        <v>7142</v>
      </c>
      <c r="E24" s="17">
        <f>SUM(C24:D24)</f>
        <v>241734</v>
      </c>
      <c r="F24" s="17">
        <v>241734</v>
      </c>
      <c r="G24" s="17">
        <v>234592</v>
      </c>
      <c r="H24" s="17"/>
      <c r="I24" s="17"/>
      <c r="J24" s="17"/>
      <c r="K24" s="17"/>
    </row>
    <row r="25" spans="1:11" s="9" customFormat="1" ht="37.5" customHeight="1">
      <c r="A25" s="8"/>
      <c r="B25" s="13" t="s">
        <v>18</v>
      </c>
      <c r="C25" s="14">
        <v>0</v>
      </c>
      <c r="D25" s="14">
        <v>7142</v>
      </c>
      <c r="E25" s="14">
        <f>SUM(C25:D25)</f>
        <v>7142</v>
      </c>
      <c r="F25" s="14">
        <v>7142</v>
      </c>
      <c r="G25" s="14"/>
      <c r="H25" s="14"/>
      <c r="I25" s="14"/>
      <c r="J25" s="14"/>
      <c r="K25" s="14"/>
    </row>
    <row r="26" spans="1:11" s="9" customFormat="1" ht="37.5" customHeight="1">
      <c r="A26" s="15">
        <v>900</v>
      </c>
      <c r="B26" s="16" t="s">
        <v>23</v>
      </c>
      <c r="C26" s="17">
        <v>18000</v>
      </c>
      <c r="D26" s="17">
        <f>SUM(D27)</f>
        <v>1412.96</v>
      </c>
      <c r="E26" s="17">
        <f>SUM(C26:D26)</f>
        <v>19412.96</v>
      </c>
      <c r="F26" s="17">
        <v>19412.96</v>
      </c>
      <c r="G26" s="17"/>
      <c r="H26" s="17"/>
      <c r="I26" s="17"/>
      <c r="J26" s="17"/>
      <c r="K26" s="17"/>
    </row>
    <row r="27" spans="1:11" s="9" customFormat="1" ht="37.5" customHeight="1">
      <c r="A27" s="8"/>
      <c r="B27" s="13" t="s">
        <v>24</v>
      </c>
      <c r="C27" s="14">
        <v>0</v>
      </c>
      <c r="D27" s="14">
        <v>1412.96</v>
      </c>
      <c r="E27" s="14">
        <f>SUM(C27:D27)</f>
        <v>1412.96</v>
      </c>
      <c r="F27" s="14">
        <v>1412.96</v>
      </c>
      <c r="G27" s="14"/>
      <c r="H27" s="14"/>
      <c r="I27" s="14"/>
      <c r="J27" s="14"/>
      <c r="K27" s="14"/>
    </row>
    <row r="28" spans="1:11" ht="20.25" customHeight="1">
      <c r="A28" s="18"/>
      <c r="B28" s="18" t="s">
        <v>25</v>
      </c>
      <c r="C28" s="19">
        <v>30967030.27</v>
      </c>
      <c r="D28" s="19">
        <f>D16+D19+D22+D24+D26</f>
        <v>163258.88</v>
      </c>
      <c r="E28" s="19">
        <f>SUM(C28:D28)</f>
        <v>31130289.15</v>
      </c>
      <c r="F28" s="19">
        <v>30332540.17</v>
      </c>
      <c r="G28" s="20">
        <v>5835172.69</v>
      </c>
      <c r="H28" s="20">
        <v>230179.1</v>
      </c>
      <c r="I28" s="19">
        <v>797748.98</v>
      </c>
      <c r="J28" s="19">
        <v>720494.98</v>
      </c>
      <c r="K28" s="19">
        <v>0</v>
      </c>
    </row>
    <row r="29" ht="11.25" customHeight="1">
      <c r="G29" s="21"/>
    </row>
    <row r="30" ht="11.25" customHeight="1">
      <c r="B30" s="22"/>
    </row>
    <row r="31" spans="2:3" ht="11.25" customHeight="1">
      <c r="B31" s="23"/>
      <c r="C31" s="23"/>
    </row>
    <row r="32" spans="2:11" ht="11.2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11" ht="11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1.2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1.2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11.2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1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ht="11.2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1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11.2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11.2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11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5" ht="11.25" customHeight="1">
      <c r="B43" s="25"/>
      <c r="C43" s="25"/>
      <c r="D43" s="25"/>
      <c r="E43" s="25"/>
    </row>
    <row r="44" spans="2:5" ht="11.25" customHeight="1">
      <c r="B44" s="25"/>
      <c r="C44" s="25"/>
      <c r="D44" s="25"/>
      <c r="E44" s="25"/>
    </row>
    <row r="45" spans="2:5" ht="11.25" customHeight="1">
      <c r="B45" s="25"/>
      <c r="C45" s="25"/>
      <c r="D45" s="25"/>
      <c r="E45" s="25"/>
    </row>
    <row r="46" spans="2:5" ht="11.25" customHeight="1">
      <c r="B46" s="25"/>
      <c r="C46" s="25"/>
      <c r="D46" s="25"/>
      <c r="E46" s="25"/>
    </row>
    <row r="47" spans="2:5" ht="11.25" customHeight="1">
      <c r="B47" s="25"/>
      <c r="C47" s="25"/>
      <c r="D47" s="25"/>
      <c r="E47" s="25"/>
    </row>
    <row r="48" spans="2:5" ht="11.25" customHeight="1">
      <c r="B48" s="25"/>
      <c r="C48" s="25"/>
      <c r="D48" s="25"/>
      <c r="E48" s="25"/>
    </row>
    <row r="49" spans="2:5" ht="11.25" customHeight="1">
      <c r="B49" s="25"/>
      <c r="C49" s="25"/>
      <c r="D49" s="25"/>
      <c r="E49" s="25"/>
    </row>
  </sheetData>
  <mergeCells count="16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B32:K34"/>
    <mergeCell ref="B35:K36"/>
    <mergeCell ref="B37:K39"/>
    <mergeCell ref="B40:K4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26" t="s">
        <v>26</v>
      </c>
    </row>
    <row r="2" spans="4:8" ht="11.25" customHeight="1">
      <c r="D2" s="3"/>
      <c r="E2" s="3"/>
      <c r="F2" s="3"/>
      <c r="G2" s="3"/>
      <c r="H2" s="26" t="s">
        <v>27</v>
      </c>
    </row>
    <row r="3" ht="18" customHeight="1">
      <c r="C3" s="1" t="s">
        <v>28</v>
      </c>
    </row>
    <row r="4" spans="1:8" ht="18.75" customHeight="1">
      <c r="A4" s="27"/>
      <c r="B4" s="27"/>
      <c r="C4" s="27"/>
      <c r="D4" s="27" t="s">
        <v>29</v>
      </c>
      <c r="E4" s="27"/>
      <c r="F4" s="27"/>
      <c r="G4" s="27"/>
      <c r="H4" s="27"/>
    </row>
    <row r="5" spans="1:8" ht="16.5" customHeight="1">
      <c r="A5" s="27" t="s">
        <v>2</v>
      </c>
      <c r="B5" s="27" t="s">
        <v>30</v>
      </c>
      <c r="C5" s="27" t="s">
        <v>31</v>
      </c>
      <c r="D5" s="27" t="s">
        <v>4</v>
      </c>
      <c r="E5" s="27"/>
      <c r="F5" s="27"/>
      <c r="G5" s="27" t="s">
        <v>5</v>
      </c>
      <c r="H5" s="27"/>
    </row>
    <row r="6" spans="1:8" ht="10.5" customHeight="1">
      <c r="A6" s="27"/>
      <c r="B6" s="27"/>
      <c r="C6" s="27"/>
      <c r="D6" s="27"/>
      <c r="E6" s="27"/>
      <c r="F6" s="27"/>
      <c r="G6" s="27" t="s">
        <v>6</v>
      </c>
      <c r="H6" s="28" t="s">
        <v>8</v>
      </c>
    </row>
    <row r="7" spans="1:8" ht="17.25" customHeight="1">
      <c r="A7" s="27"/>
      <c r="B7" s="27"/>
      <c r="C7" s="27"/>
      <c r="D7" s="28" t="s">
        <v>11</v>
      </c>
      <c r="E7" s="28" t="s">
        <v>12</v>
      </c>
      <c r="F7" s="28" t="s">
        <v>32</v>
      </c>
      <c r="G7" s="27"/>
      <c r="H7" s="28"/>
    </row>
    <row r="8" spans="1:8" s="9" customFormat="1" ht="12.75" customHeight="1">
      <c r="A8" s="29">
        <v>1</v>
      </c>
      <c r="B8" s="29">
        <v>2</v>
      </c>
      <c r="C8" s="29">
        <v>3</v>
      </c>
      <c r="D8" s="29">
        <v>4</v>
      </c>
      <c r="E8" s="29"/>
      <c r="F8" s="29"/>
      <c r="G8" s="29">
        <v>5</v>
      </c>
      <c r="H8" s="29">
        <v>6</v>
      </c>
    </row>
    <row r="9" spans="1:8" s="9" customFormat="1" ht="12.75" customHeight="1">
      <c r="A9" s="30" t="s">
        <v>33</v>
      </c>
      <c r="B9" s="30" t="s">
        <v>34</v>
      </c>
      <c r="C9" s="30"/>
      <c r="D9" s="31">
        <v>5695083.09</v>
      </c>
      <c r="E9" s="31">
        <f>SUM(E10:E11)</f>
        <v>50000</v>
      </c>
      <c r="F9" s="31">
        <f>SUM(D9:E9)</f>
        <v>5745083.09</v>
      </c>
      <c r="G9" s="31">
        <v>362700.75</v>
      </c>
      <c r="H9" s="31">
        <v>5382382.34</v>
      </c>
    </row>
    <row r="10" spans="1:8" s="9" customFormat="1" ht="12.75" customHeight="1">
      <c r="A10" s="29"/>
      <c r="B10" s="29" t="s">
        <v>35</v>
      </c>
      <c r="C10" s="29" t="s">
        <v>36</v>
      </c>
      <c r="D10" s="32">
        <v>2029000.5</v>
      </c>
      <c r="E10" s="32">
        <v>38000</v>
      </c>
      <c r="F10" s="32">
        <f>SUM(D10:E11)</f>
        <v>2079000.5</v>
      </c>
      <c r="G10" s="32">
        <v>38000</v>
      </c>
      <c r="H10" s="32"/>
    </row>
    <row r="11" spans="1:8" s="9" customFormat="1" ht="12.75" customHeight="1">
      <c r="A11" s="29"/>
      <c r="B11" s="29"/>
      <c r="C11" s="29"/>
      <c r="D11" s="32"/>
      <c r="E11" s="32">
        <v>12000</v>
      </c>
      <c r="F11" s="32"/>
      <c r="G11" s="32"/>
      <c r="H11" s="32">
        <v>12000</v>
      </c>
    </row>
    <row r="12" spans="1:8" s="9" customFormat="1" ht="12.75" customHeight="1">
      <c r="A12" s="30">
        <v>600</v>
      </c>
      <c r="B12" s="30" t="s">
        <v>37</v>
      </c>
      <c r="C12" s="30"/>
      <c r="D12" s="31">
        <v>2666092.08</v>
      </c>
      <c r="E12" s="31">
        <f>SUM(E13:E16)</f>
        <v>6150</v>
      </c>
      <c r="F12" s="31">
        <f>SUM(D12:E12)</f>
        <v>2672242.08</v>
      </c>
      <c r="G12" s="31">
        <v>2070045</v>
      </c>
      <c r="H12" s="31">
        <v>602197.08</v>
      </c>
    </row>
    <row r="13" spans="1:8" s="9" customFormat="1" ht="12.75" customHeight="1">
      <c r="A13" s="29"/>
      <c r="B13" s="29">
        <v>60016</v>
      </c>
      <c r="C13" s="29" t="s">
        <v>38</v>
      </c>
      <c r="D13" s="32">
        <v>2666092.08</v>
      </c>
      <c r="E13" s="32">
        <v>70000</v>
      </c>
      <c r="F13" s="32">
        <f>SUM(D13:E16)</f>
        <v>2672242.08</v>
      </c>
      <c r="G13" s="32">
        <v>70000</v>
      </c>
      <c r="H13" s="32"/>
    </row>
    <row r="14" spans="1:8" s="9" customFormat="1" ht="12.75" customHeight="1">
      <c r="A14" s="29"/>
      <c r="B14" s="29"/>
      <c r="C14" s="29"/>
      <c r="D14" s="32"/>
      <c r="E14" s="32">
        <v>38150</v>
      </c>
      <c r="F14" s="32"/>
      <c r="G14" s="32">
        <v>38150</v>
      </c>
      <c r="H14" s="32"/>
    </row>
    <row r="15" spans="1:8" s="9" customFormat="1" ht="12.75" customHeight="1">
      <c r="A15" s="29"/>
      <c r="B15" s="29"/>
      <c r="C15" s="29"/>
      <c r="D15" s="32"/>
      <c r="E15" s="32">
        <v>-70000</v>
      </c>
      <c r="F15" s="32"/>
      <c r="G15" s="32"/>
      <c r="H15" s="32">
        <v>-70000</v>
      </c>
    </row>
    <row r="16" spans="1:8" s="9" customFormat="1" ht="12.75" customHeight="1">
      <c r="A16" s="29"/>
      <c r="B16" s="29"/>
      <c r="C16" s="29"/>
      <c r="D16" s="32"/>
      <c r="E16" s="32">
        <v>-32000</v>
      </c>
      <c r="F16" s="32"/>
      <c r="G16" s="32"/>
      <c r="H16" s="32">
        <v>-32000</v>
      </c>
    </row>
    <row r="17" spans="1:8" s="9" customFormat="1" ht="12.75" customHeight="1">
      <c r="A17" s="30">
        <v>630</v>
      </c>
      <c r="B17" s="30" t="s">
        <v>39</v>
      </c>
      <c r="C17" s="30"/>
      <c r="D17" s="31">
        <v>20100</v>
      </c>
      <c r="E17" s="31">
        <f>SUM(E18:E19)</f>
        <v>0</v>
      </c>
      <c r="F17" s="31">
        <f>SUM(D17:E17)</f>
        <v>20100</v>
      </c>
      <c r="G17" s="31">
        <v>20100</v>
      </c>
      <c r="H17" s="31">
        <v>0</v>
      </c>
    </row>
    <row r="18" spans="1:8" s="9" customFormat="1" ht="12.75" customHeight="1">
      <c r="A18" s="29"/>
      <c r="B18" s="29">
        <v>63095</v>
      </c>
      <c r="C18" s="29" t="s">
        <v>40</v>
      </c>
      <c r="D18" s="32">
        <v>20100</v>
      </c>
      <c r="E18" s="32">
        <v>-2000</v>
      </c>
      <c r="F18" s="32">
        <f>SUM(D18:E19)</f>
        <v>20100</v>
      </c>
      <c r="G18" s="32">
        <v>-2000</v>
      </c>
      <c r="H18" s="32"/>
    </row>
    <row r="19" spans="1:8" s="9" customFormat="1" ht="12.75" customHeight="1">
      <c r="A19" s="29"/>
      <c r="B19" s="29"/>
      <c r="C19" s="29"/>
      <c r="D19" s="32"/>
      <c r="E19" s="32">
        <v>2000</v>
      </c>
      <c r="F19" s="32"/>
      <c r="G19" s="32">
        <v>2000</v>
      </c>
      <c r="H19" s="32"/>
    </row>
    <row r="20" spans="1:8" s="9" customFormat="1" ht="12.75" customHeight="1">
      <c r="A20" s="33">
        <v>700</v>
      </c>
      <c r="B20" s="33" t="s">
        <v>41</v>
      </c>
      <c r="C20" s="33"/>
      <c r="D20" s="34">
        <v>427331.76</v>
      </c>
      <c r="E20" s="34">
        <f>SUM(E21:E24)</f>
        <v>86843.92</v>
      </c>
      <c r="F20" s="34">
        <f>SUM(D20:E20)</f>
        <v>514175.68</v>
      </c>
      <c r="G20" s="34">
        <v>386595.24</v>
      </c>
      <c r="H20" s="34">
        <v>127580.44</v>
      </c>
    </row>
    <row r="21" spans="1:8" s="9" customFormat="1" ht="12.75" customHeight="1">
      <c r="A21" s="29"/>
      <c r="B21" s="29">
        <v>70005</v>
      </c>
      <c r="C21" s="29" t="s">
        <v>42</v>
      </c>
      <c r="D21" s="32">
        <v>427331.76</v>
      </c>
      <c r="E21" s="32">
        <v>40000</v>
      </c>
      <c r="F21" s="32">
        <f>SUM(D21:E24)</f>
        <v>514175.68</v>
      </c>
      <c r="G21" s="32">
        <v>40000</v>
      </c>
      <c r="H21" s="32"/>
    </row>
    <row r="22" spans="1:8" s="9" customFormat="1" ht="12.75" customHeight="1">
      <c r="A22" s="29"/>
      <c r="B22" s="29"/>
      <c r="C22" s="29"/>
      <c r="D22" s="32"/>
      <c r="E22" s="32">
        <v>22343.92</v>
      </c>
      <c r="F22" s="32"/>
      <c r="G22" s="32">
        <v>22343.92</v>
      </c>
      <c r="H22" s="32"/>
    </row>
    <row r="23" spans="1:8" s="9" customFormat="1" ht="12.75" customHeight="1">
      <c r="A23" s="29"/>
      <c r="B23" s="29"/>
      <c r="C23" s="29"/>
      <c r="D23" s="32"/>
      <c r="E23" s="32">
        <v>32000</v>
      </c>
      <c r="F23" s="32"/>
      <c r="G23" s="32"/>
      <c r="H23" s="32">
        <v>32000</v>
      </c>
    </row>
    <row r="24" spans="1:8" s="9" customFormat="1" ht="12.75" customHeight="1">
      <c r="A24" s="29"/>
      <c r="B24" s="29"/>
      <c r="C24" s="29"/>
      <c r="D24" s="32"/>
      <c r="E24" s="32">
        <v>-7500</v>
      </c>
      <c r="F24" s="32"/>
      <c r="G24" s="32"/>
      <c r="H24" s="32">
        <v>-7500</v>
      </c>
    </row>
    <row r="25" spans="1:8" s="9" customFormat="1" ht="12.75" customHeight="1">
      <c r="A25" s="30">
        <v>750</v>
      </c>
      <c r="B25" s="30" t="s">
        <v>43</v>
      </c>
      <c r="C25" s="30"/>
      <c r="D25" s="31">
        <v>3682040.61</v>
      </c>
      <c r="E25" s="31">
        <f>SUM(E26)</f>
        <v>-9720</v>
      </c>
      <c r="F25" s="31">
        <f>SUM(D25:E25)</f>
        <v>3672320.61</v>
      </c>
      <c r="G25" s="31">
        <v>3638678.11</v>
      </c>
      <c r="H25" s="31">
        <v>33642.5</v>
      </c>
    </row>
    <row r="26" spans="1:8" s="9" customFormat="1" ht="12.75" customHeight="1">
      <c r="A26" s="29"/>
      <c r="B26" s="29">
        <v>75023</v>
      </c>
      <c r="C26" s="29" t="s">
        <v>44</v>
      </c>
      <c r="D26" s="32">
        <v>3314504.76</v>
      </c>
      <c r="E26" s="32">
        <v>-9720</v>
      </c>
      <c r="F26" s="32">
        <f>SUM(D26:E26)</f>
        <v>3304784.76</v>
      </c>
      <c r="G26" s="32">
        <v>-9720</v>
      </c>
      <c r="H26" s="32"/>
    </row>
    <row r="27" spans="1:8" s="9" customFormat="1" ht="12.75" customHeight="1">
      <c r="A27" s="29"/>
      <c r="B27" s="29"/>
      <c r="C27" s="29"/>
      <c r="D27" s="32"/>
      <c r="E27" s="32">
        <v>-10000</v>
      </c>
      <c r="F27" s="32"/>
      <c r="G27" s="32">
        <v>-10000</v>
      </c>
      <c r="H27" s="32"/>
    </row>
    <row r="28" spans="1:8" s="9" customFormat="1" ht="12.75" customHeight="1">
      <c r="A28" s="29"/>
      <c r="B28" s="29"/>
      <c r="C28" s="29"/>
      <c r="D28" s="32"/>
      <c r="E28" s="32">
        <v>10000</v>
      </c>
      <c r="F28" s="32"/>
      <c r="G28" s="32">
        <v>10000</v>
      </c>
      <c r="H28" s="32"/>
    </row>
    <row r="29" spans="1:8" s="9" customFormat="1" ht="12.75" customHeight="1">
      <c r="A29" s="30">
        <v>801</v>
      </c>
      <c r="B29" s="30" t="s">
        <v>17</v>
      </c>
      <c r="C29" s="30"/>
      <c r="D29" s="31">
        <v>12192447.09</v>
      </c>
      <c r="E29" s="31">
        <f>SUM(E30:E39)</f>
        <v>-5490</v>
      </c>
      <c r="F29" s="31">
        <f>SUM(D29:E29)</f>
        <v>12186957.09</v>
      </c>
      <c r="G29" s="31">
        <v>11410218.55</v>
      </c>
      <c r="H29" s="31">
        <v>776738.54</v>
      </c>
    </row>
    <row r="30" spans="1:8" s="9" customFormat="1" ht="12.75" customHeight="1">
      <c r="A30" s="29"/>
      <c r="B30" s="29">
        <v>80101</v>
      </c>
      <c r="C30" s="29" t="s">
        <v>45</v>
      </c>
      <c r="D30" s="32">
        <v>8286602.68</v>
      </c>
      <c r="E30" s="32">
        <v>-120</v>
      </c>
      <c r="F30" s="32">
        <f>SUM(D30:E35)</f>
        <v>8264312.68</v>
      </c>
      <c r="G30" s="32">
        <v>-120</v>
      </c>
      <c r="H30" s="32"/>
    </row>
    <row r="31" spans="1:8" s="9" customFormat="1" ht="12.75" customHeight="1">
      <c r="A31" s="29"/>
      <c r="B31" s="29"/>
      <c r="C31" s="29"/>
      <c r="D31" s="32"/>
      <c r="E31" s="32">
        <v>-12000</v>
      </c>
      <c r="F31" s="32"/>
      <c r="G31" s="32">
        <v>-12000</v>
      </c>
      <c r="H31" s="32"/>
    </row>
    <row r="32" spans="1:8" s="9" customFormat="1" ht="12.75" customHeight="1">
      <c r="A32" s="29"/>
      <c r="B32" s="29"/>
      <c r="C32" s="29"/>
      <c r="D32" s="32"/>
      <c r="E32" s="32">
        <v>480</v>
      </c>
      <c r="F32" s="32"/>
      <c r="G32" s="32">
        <v>480</v>
      </c>
      <c r="H32" s="32"/>
    </row>
    <row r="33" spans="1:8" s="9" customFormat="1" ht="12.75" customHeight="1">
      <c r="A33" s="29"/>
      <c r="B33" s="29"/>
      <c r="C33" s="29"/>
      <c r="D33" s="32"/>
      <c r="E33" s="32">
        <v>20000</v>
      </c>
      <c r="F33" s="32"/>
      <c r="G33" s="32"/>
      <c r="H33" s="32">
        <v>20000</v>
      </c>
    </row>
    <row r="34" spans="1:8" s="9" customFormat="1" ht="12.75" customHeight="1">
      <c r="A34" s="29"/>
      <c r="B34" s="29"/>
      <c r="C34" s="29"/>
      <c r="D34" s="32"/>
      <c r="E34" s="32">
        <v>-22650</v>
      </c>
      <c r="F34" s="32"/>
      <c r="G34" s="32"/>
      <c r="H34" s="32">
        <v>-22650</v>
      </c>
    </row>
    <row r="35" spans="1:8" s="9" customFormat="1" ht="12.75" customHeight="1">
      <c r="A35" s="29"/>
      <c r="B35" s="29"/>
      <c r="C35" s="29"/>
      <c r="D35" s="32"/>
      <c r="E35" s="32">
        <v>-8000</v>
      </c>
      <c r="F35" s="32"/>
      <c r="G35" s="32"/>
      <c r="H35" s="32">
        <v>-8000</v>
      </c>
    </row>
    <row r="36" spans="1:8" s="9" customFormat="1" ht="12.75" customHeight="1">
      <c r="A36" s="29"/>
      <c r="B36" s="29">
        <v>80103</v>
      </c>
      <c r="C36" s="29" t="s">
        <v>46</v>
      </c>
      <c r="D36" s="32">
        <v>619745</v>
      </c>
      <c r="E36" s="32">
        <v>-8000</v>
      </c>
      <c r="F36" s="32">
        <f>SUM(D36:E36)</f>
        <v>611745</v>
      </c>
      <c r="G36" s="32">
        <v>-8000</v>
      </c>
      <c r="H36" s="32"/>
    </row>
    <row r="37" spans="1:8" s="9" customFormat="1" ht="12.75" customHeight="1">
      <c r="A37" s="29"/>
      <c r="B37" s="29">
        <v>80110</v>
      </c>
      <c r="C37" s="29" t="s">
        <v>47</v>
      </c>
      <c r="D37" s="32">
        <v>2952052.87</v>
      </c>
      <c r="E37" s="32">
        <v>-2000</v>
      </c>
      <c r="F37" s="32">
        <f>SUM(D37:E38)</f>
        <v>2952052.87</v>
      </c>
      <c r="G37" s="32">
        <v>-2000</v>
      </c>
      <c r="H37" s="32"/>
    </row>
    <row r="38" spans="1:8" s="9" customFormat="1" ht="12.75" customHeight="1">
      <c r="A38" s="29"/>
      <c r="B38" s="29"/>
      <c r="C38" s="29"/>
      <c r="D38" s="32"/>
      <c r="E38" s="32">
        <v>2000</v>
      </c>
      <c r="F38" s="32"/>
      <c r="G38" s="32">
        <v>2000</v>
      </c>
      <c r="H38" s="32"/>
    </row>
    <row r="39" spans="1:8" s="9" customFormat="1" ht="12.75" customHeight="1">
      <c r="A39" s="29"/>
      <c r="B39" s="29">
        <v>80113</v>
      </c>
      <c r="C39" s="29" t="s">
        <v>48</v>
      </c>
      <c r="D39" s="32">
        <v>214461.54</v>
      </c>
      <c r="E39" s="32">
        <v>24800</v>
      </c>
      <c r="F39" s="32">
        <f>SUM(D39:E39)</f>
        <v>239261.54</v>
      </c>
      <c r="G39" s="32">
        <v>24800</v>
      </c>
      <c r="H39" s="32"/>
    </row>
    <row r="40" spans="1:8" s="9" customFormat="1" ht="18" customHeight="1">
      <c r="A40" s="33">
        <v>852</v>
      </c>
      <c r="B40" s="33" t="s">
        <v>49</v>
      </c>
      <c r="C40" s="33"/>
      <c r="D40" s="34">
        <v>6127086.36</v>
      </c>
      <c r="E40" s="34">
        <f>SUM(E41:E58)</f>
        <v>79720</v>
      </c>
      <c r="F40" s="34">
        <f>SUM(D40:E40)</f>
        <v>6206806.36</v>
      </c>
      <c r="G40" s="34">
        <v>6206806.36</v>
      </c>
      <c r="H40" s="35">
        <v>0</v>
      </c>
    </row>
    <row r="41" spans="1:8" s="9" customFormat="1" ht="18" customHeight="1">
      <c r="A41" s="36"/>
      <c r="B41" s="36">
        <v>85202</v>
      </c>
      <c r="C41" s="36" t="s">
        <v>50</v>
      </c>
      <c r="D41" s="37">
        <v>300000</v>
      </c>
      <c r="E41" s="37">
        <v>50000</v>
      </c>
      <c r="F41" s="37">
        <f>SUM(D41:E41)</f>
        <v>350000</v>
      </c>
      <c r="G41" s="37">
        <v>50000</v>
      </c>
      <c r="H41" s="38"/>
    </row>
    <row r="42" spans="1:8" s="9" customFormat="1" ht="59.25" customHeight="1">
      <c r="A42" s="36"/>
      <c r="B42" s="36">
        <v>85213</v>
      </c>
      <c r="C42" s="39" t="s">
        <v>51</v>
      </c>
      <c r="D42" s="37">
        <v>25300</v>
      </c>
      <c r="E42" s="37">
        <v>3703</v>
      </c>
      <c r="F42" s="37">
        <f>SUM(D42:E42)</f>
        <v>29003</v>
      </c>
      <c r="G42" s="37">
        <v>3703</v>
      </c>
      <c r="H42" s="38"/>
    </row>
    <row r="43" spans="1:8" s="9" customFormat="1" ht="18" customHeight="1">
      <c r="A43" s="36"/>
      <c r="B43" s="36">
        <v>85215</v>
      </c>
      <c r="C43" s="36" t="s">
        <v>52</v>
      </c>
      <c r="D43" s="37">
        <v>73000</v>
      </c>
      <c r="E43" s="37">
        <v>-24383</v>
      </c>
      <c r="F43" s="37">
        <f>SUM(D43:E43)</f>
        <v>48617</v>
      </c>
      <c r="G43" s="37">
        <v>-24383</v>
      </c>
      <c r="H43" s="38"/>
    </row>
    <row r="44" spans="1:8" s="9" customFormat="1" ht="18" customHeight="1">
      <c r="A44" s="36"/>
      <c r="B44" s="36">
        <v>85216</v>
      </c>
      <c r="C44" s="36" t="s">
        <v>53</v>
      </c>
      <c r="D44" s="37">
        <v>237060</v>
      </c>
      <c r="E44" s="37">
        <v>6017</v>
      </c>
      <c r="F44" s="37">
        <f>SUM(D44:E44)</f>
        <v>243077</v>
      </c>
      <c r="G44" s="37">
        <v>6017</v>
      </c>
      <c r="H44" s="38"/>
    </row>
    <row r="45" spans="1:8" s="9" customFormat="1" ht="18" customHeight="1">
      <c r="A45" s="36"/>
      <c r="B45" s="36">
        <v>85219</v>
      </c>
      <c r="C45" s="36" t="s">
        <v>54</v>
      </c>
      <c r="D45" s="37">
        <v>588600</v>
      </c>
      <c r="E45" s="37">
        <v>1854</v>
      </c>
      <c r="F45" s="37">
        <f>SUM(D45:E52)</f>
        <v>588600</v>
      </c>
      <c r="G45" s="37">
        <v>1854</v>
      </c>
      <c r="H45" s="38"/>
    </row>
    <row r="46" spans="1:8" s="9" customFormat="1" ht="18" customHeight="1">
      <c r="A46" s="36"/>
      <c r="B46" s="36"/>
      <c r="C46" s="36"/>
      <c r="D46" s="37"/>
      <c r="E46" s="37">
        <v>-7000</v>
      </c>
      <c r="F46" s="37"/>
      <c r="G46" s="37">
        <v>-7000</v>
      </c>
      <c r="H46" s="38"/>
    </row>
    <row r="47" spans="1:8" s="9" customFormat="1" ht="18" customHeight="1">
      <c r="A47" s="36"/>
      <c r="B47" s="36"/>
      <c r="C47" s="36"/>
      <c r="D47" s="37"/>
      <c r="E47" s="37">
        <v>-100</v>
      </c>
      <c r="F47" s="37"/>
      <c r="G47" s="37">
        <v>-100</v>
      </c>
      <c r="H47" s="38"/>
    </row>
    <row r="48" spans="1:8" s="9" customFormat="1" ht="18" customHeight="1">
      <c r="A48" s="36"/>
      <c r="B48" s="36"/>
      <c r="C48" s="36"/>
      <c r="D48" s="37"/>
      <c r="E48" s="37">
        <v>-3000</v>
      </c>
      <c r="F48" s="37"/>
      <c r="G48" s="37">
        <v>-3000</v>
      </c>
      <c r="H48" s="38"/>
    </row>
    <row r="49" spans="1:8" s="9" customFormat="1" ht="18" customHeight="1">
      <c r="A49" s="36"/>
      <c r="B49" s="36"/>
      <c r="C49" s="36"/>
      <c r="D49" s="37"/>
      <c r="E49" s="37">
        <v>1146</v>
      </c>
      <c r="F49" s="37"/>
      <c r="G49" s="37">
        <v>1146</v>
      </c>
      <c r="H49" s="38"/>
    </row>
    <row r="50" spans="1:8" s="9" customFormat="1" ht="18" customHeight="1">
      <c r="A50" s="36"/>
      <c r="B50" s="36"/>
      <c r="C50" s="36"/>
      <c r="D50" s="37"/>
      <c r="E50" s="37">
        <v>3000</v>
      </c>
      <c r="F50" s="37"/>
      <c r="G50" s="37">
        <v>3000</v>
      </c>
      <c r="H50" s="38"/>
    </row>
    <row r="51" spans="1:8" s="9" customFormat="1" ht="18" customHeight="1">
      <c r="A51" s="36"/>
      <c r="B51" s="36"/>
      <c r="C51" s="36"/>
      <c r="D51" s="37"/>
      <c r="E51" s="37">
        <v>4000</v>
      </c>
      <c r="F51" s="37"/>
      <c r="G51" s="37">
        <v>4000</v>
      </c>
      <c r="H51" s="38"/>
    </row>
    <row r="52" spans="1:8" s="9" customFormat="1" ht="18" customHeight="1">
      <c r="A52" s="36"/>
      <c r="B52" s="36"/>
      <c r="C52" s="36"/>
      <c r="D52" s="37"/>
      <c r="E52" s="37">
        <v>100</v>
      </c>
      <c r="F52" s="37"/>
      <c r="G52" s="37">
        <v>100</v>
      </c>
      <c r="H52" s="38"/>
    </row>
    <row r="53" spans="1:8" s="9" customFormat="1" ht="18" customHeight="1">
      <c r="A53" s="36"/>
      <c r="B53" s="36">
        <v>85295</v>
      </c>
      <c r="C53" s="36" t="s">
        <v>40</v>
      </c>
      <c r="D53" s="37">
        <v>533600</v>
      </c>
      <c r="E53" s="37">
        <v>-16165</v>
      </c>
      <c r="F53" s="37">
        <f>SUM(D53:E58)</f>
        <v>577983</v>
      </c>
      <c r="G53" s="37">
        <v>-16165</v>
      </c>
      <c r="H53" s="38"/>
    </row>
    <row r="54" spans="1:8" s="9" customFormat="1" ht="18" customHeight="1">
      <c r="A54" s="36"/>
      <c r="B54" s="36"/>
      <c r="C54" s="36"/>
      <c r="D54" s="37"/>
      <c r="E54" s="37">
        <v>4000</v>
      </c>
      <c r="F54" s="37"/>
      <c r="G54" s="37">
        <v>4000</v>
      </c>
      <c r="H54" s="38"/>
    </row>
    <row r="55" spans="1:8" s="9" customFormat="1" ht="18" customHeight="1">
      <c r="A55" s="36"/>
      <c r="B55" s="36"/>
      <c r="C55" s="36"/>
      <c r="D55" s="37"/>
      <c r="E55" s="37">
        <v>32448</v>
      </c>
      <c r="F55" s="37"/>
      <c r="G55" s="37">
        <v>32448</v>
      </c>
      <c r="H55" s="38"/>
    </row>
    <row r="56" spans="1:8" s="9" customFormat="1" ht="18" customHeight="1">
      <c r="A56" s="36"/>
      <c r="B56" s="36"/>
      <c r="C56" s="36"/>
      <c r="D56" s="37"/>
      <c r="E56" s="37">
        <v>3100</v>
      </c>
      <c r="F56" s="37"/>
      <c r="G56" s="37">
        <v>3100</v>
      </c>
      <c r="H56" s="38"/>
    </row>
    <row r="57" spans="1:8" s="9" customFormat="1" ht="18" customHeight="1">
      <c r="A57" s="36"/>
      <c r="B57" s="36"/>
      <c r="C57" s="36"/>
      <c r="D57" s="37"/>
      <c r="E57" s="37">
        <v>8100</v>
      </c>
      <c r="F57" s="37"/>
      <c r="G57" s="37">
        <v>8100</v>
      </c>
      <c r="H57" s="38"/>
    </row>
    <row r="58" spans="1:8" s="9" customFormat="1" ht="18" customHeight="1">
      <c r="A58" s="36"/>
      <c r="B58" s="36"/>
      <c r="C58" s="36"/>
      <c r="D58" s="37"/>
      <c r="E58" s="37">
        <v>12900</v>
      </c>
      <c r="F58" s="37"/>
      <c r="G58" s="37">
        <v>12900</v>
      </c>
      <c r="H58" s="38"/>
    </row>
    <row r="59" spans="1:8" s="9" customFormat="1" ht="18" customHeight="1">
      <c r="A59" s="33">
        <v>854</v>
      </c>
      <c r="B59" s="33" t="s">
        <v>22</v>
      </c>
      <c r="C59" s="33"/>
      <c r="D59" s="34">
        <v>400612</v>
      </c>
      <c r="E59" s="34">
        <f>SUM(E60:E61)</f>
        <v>4342</v>
      </c>
      <c r="F59" s="34">
        <f>SUM(D59:E59)</f>
        <v>404954</v>
      </c>
      <c r="G59" s="34">
        <v>404954</v>
      </c>
      <c r="H59" s="35">
        <v>0</v>
      </c>
    </row>
    <row r="60" spans="1:8" s="9" customFormat="1" ht="18" customHeight="1">
      <c r="A60" s="36"/>
      <c r="B60" s="36">
        <v>85415</v>
      </c>
      <c r="C60" s="36" t="s">
        <v>55</v>
      </c>
      <c r="D60" s="37">
        <v>400612</v>
      </c>
      <c r="E60" s="37">
        <v>-2800</v>
      </c>
      <c r="F60" s="37">
        <f>SUM(D60:E61)</f>
        <v>404954</v>
      </c>
      <c r="G60" s="37">
        <v>-2800</v>
      </c>
      <c r="H60" s="38"/>
    </row>
    <row r="61" spans="1:8" s="9" customFormat="1" ht="18" customHeight="1">
      <c r="A61" s="36"/>
      <c r="B61" s="36"/>
      <c r="C61" s="36"/>
      <c r="D61" s="37"/>
      <c r="E61" s="37">
        <v>7142</v>
      </c>
      <c r="F61" s="37"/>
      <c r="G61" s="37">
        <v>7142</v>
      </c>
      <c r="H61" s="38"/>
    </row>
    <row r="62" spans="1:8" s="9" customFormat="1" ht="18" customHeight="1">
      <c r="A62" s="33">
        <v>900</v>
      </c>
      <c r="B62" s="33" t="s">
        <v>56</v>
      </c>
      <c r="C62" s="33"/>
      <c r="D62" s="34">
        <v>1626953</v>
      </c>
      <c r="E62" s="34">
        <f>SUM(E63:E67)</f>
        <v>-48587.04</v>
      </c>
      <c r="F62" s="34">
        <f>SUM(D62:E62)</f>
        <v>1578365.96</v>
      </c>
      <c r="G62" s="34">
        <v>1428365.96</v>
      </c>
      <c r="H62" s="35">
        <v>150000</v>
      </c>
    </row>
    <row r="63" spans="1:8" s="9" customFormat="1" ht="18" customHeight="1">
      <c r="A63" s="36"/>
      <c r="B63" s="36">
        <v>90003</v>
      </c>
      <c r="C63" s="36" t="s">
        <v>57</v>
      </c>
      <c r="D63" s="37">
        <v>246000</v>
      </c>
      <c r="E63" s="37">
        <v>-10000</v>
      </c>
      <c r="F63" s="37">
        <f>SUM(D63:E63)</f>
        <v>236000</v>
      </c>
      <c r="G63" s="37">
        <v>-10000</v>
      </c>
      <c r="H63" s="38"/>
    </row>
    <row r="64" spans="1:8" s="9" customFormat="1" ht="30.75" customHeight="1">
      <c r="A64" s="36"/>
      <c r="B64" s="36">
        <v>90020</v>
      </c>
      <c r="C64" s="39" t="s">
        <v>58</v>
      </c>
      <c r="D64" s="37">
        <v>0</v>
      </c>
      <c r="E64" s="37">
        <v>1412.96</v>
      </c>
      <c r="F64" s="37">
        <f>SUM(D64:E64)</f>
        <v>1412.96</v>
      </c>
      <c r="G64" s="37">
        <v>1412.96</v>
      </c>
      <c r="H64" s="38"/>
    </row>
    <row r="65" spans="1:8" s="9" customFormat="1" ht="18" customHeight="1">
      <c r="A65" s="36"/>
      <c r="B65" s="36">
        <v>90095</v>
      </c>
      <c r="C65" s="36" t="s">
        <v>40</v>
      </c>
      <c r="D65" s="37">
        <v>286240</v>
      </c>
      <c r="E65" s="37">
        <v>-30000</v>
      </c>
      <c r="F65" s="37">
        <f>SUM(D65:E67)</f>
        <v>246240</v>
      </c>
      <c r="G65" s="37">
        <v>-30000</v>
      </c>
      <c r="H65" s="38"/>
    </row>
    <row r="66" spans="1:8" s="9" customFormat="1" ht="18" customHeight="1">
      <c r="A66" s="36"/>
      <c r="B66" s="36"/>
      <c r="C66" s="36"/>
      <c r="D66" s="37"/>
      <c r="E66" s="37">
        <v>-6400</v>
      </c>
      <c r="F66" s="37"/>
      <c r="G66" s="37">
        <v>-6400</v>
      </c>
      <c r="H66" s="38"/>
    </row>
    <row r="67" spans="1:8" s="9" customFormat="1" ht="18" customHeight="1">
      <c r="A67" s="36"/>
      <c r="B67" s="36"/>
      <c r="C67" s="36"/>
      <c r="D67" s="37"/>
      <c r="E67" s="37">
        <v>-3600</v>
      </c>
      <c r="F67" s="37"/>
      <c r="G67" s="37">
        <v>-3600</v>
      </c>
      <c r="H67" s="38"/>
    </row>
    <row r="68" spans="1:8" s="9" customFormat="1" ht="18" customHeight="1">
      <c r="A68" s="33" t="s">
        <v>59</v>
      </c>
      <c r="B68" s="33"/>
      <c r="C68" s="33"/>
      <c r="D68" s="34">
        <v>34934912.61</v>
      </c>
      <c r="E68" s="34">
        <v>450696.88</v>
      </c>
      <c r="F68" s="34">
        <f>SUM(D68:E69)</f>
        <v>35098171.49</v>
      </c>
      <c r="G68" s="34">
        <v>27830133.59</v>
      </c>
      <c r="H68" s="35">
        <v>7268037.9</v>
      </c>
    </row>
    <row r="69" spans="1:8" ht="19.5" customHeight="1">
      <c r="A69" s="33"/>
      <c r="B69" s="33"/>
      <c r="C69" s="33"/>
      <c r="D69" s="34"/>
      <c r="E69" s="40">
        <v>-287438</v>
      </c>
      <c r="F69" s="34"/>
      <c r="G69" s="34"/>
      <c r="H69" s="34"/>
    </row>
    <row r="70" spans="1:9" ht="11.25" customHeight="1">
      <c r="A70" s="41"/>
      <c r="B70" s="22"/>
      <c r="C70" s="42"/>
      <c r="D70" s="3"/>
      <c r="E70" s="3"/>
      <c r="F70" s="3"/>
      <c r="G70" s="43"/>
      <c r="H70" s="43"/>
      <c r="I70" s="44"/>
    </row>
    <row r="71" spans="2:6" ht="11.25" customHeight="1">
      <c r="B71" s="45"/>
      <c r="C71" s="25"/>
      <c r="D71" s="25"/>
      <c r="E71" s="25"/>
      <c r="F71" s="25"/>
    </row>
    <row r="72" spans="2:6" ht="11.25" customHeight="1">
      <c r="B72" s="46"/>
      <c r="C72" s="25"/>
      <c r="D72" s="25"/>
      <c r="E72" s="25"/>
      <c r="F72" s="25"/>
    </row>
    <row r="73" spans="2:6" ht="11.25" customHeight="1">
      <c r="B73" s="46"/>
      <c r="C73" s="25"/>
      <c r="D73" s="25"/>
      <c r="E73" s="25"/>
      <c r="F73" s="25"/>
    </row>
    <row r="74" spans="2:6" ht="11.25" customHeight="1">
      <c r="B74" s="46"/>
      <c r="C74" s="25"/>
      <c r="D74" s="25"/>
      <c r="E74" s="25"/>
      <c r="F74" s="25"/>
    </row>
    <row r="75" spans="3:6" ht="11.25" customHeight="1">
      <c r="C75" s="25"/>
      <c r="D75" s="25"/>
      <c r="E75" s="25"/>
      <c r="F75" s="25"/>
    </row>
    <row r="76" spans="3:6" ht="11.25" customHeight="1">
      <c r="C76" s="25"/>
      <c r="D76" s="25"/>
      <c r="E76" s="25"/>
      <c r="F76" s="25"/>
    </row>
    <row r="77" spans="3:6" ht="11.25" customHeight="1">
      <c r="C77" s="25"/>
      <c r="D77" s="25"/>
      <c r="E77" s="25"/>
      <c r="F77" s="25"/>
    </row>
    <row r="78" spans="3:6" ht="11.25" customHeight="1">
      <c r="C78" s="25"/>
      <c r="D78" s="25"/>
      <c r="E78" s="25"/>
      <c r="F78" s="25"/>
    </row>
  </sheetData>
  <mergeCells count="76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0:B11"/>
    <mergeCell ref="C10:C11"/>
    <mergeCell ref="D10:D11"/>
    <mergeCell ref="F10:F11"/>
    <mergeCell ref="B12:C12"/>
    <mergeCell ref="A13:A16"/>
    <mergeCell ref="B13:B16"/>
    <mergeCell ref="C13:C16"/>
    <mergeCell ref="D13:D16"/>
    <mergeCell ref="F13:F16"/>
    <mergeCell ref="B17:C17"/>
    <mergeCell ref="A18:A19"/>
    <mergeCell ref="B18:B19"/>
    <mergeCell ref="C18:C19"/>
    <mergeCell ref="D18:D19"/>
    <mergeCell ref="F18:F19"/>
    <mergeCell ref="B20:C20"/>
    <mergeCell ref="A21:A24"/>
    <mergeCell ref="B21:B24"/>
    <mergeCell ref="C21:C24"/>
    <mergeCell ref="D21:D24"/>
    <mergeCell ref="F21:F24"/>
    <mergeCell ref="B25:C25"/>
    <mergeCell ref="A26:A28"/>
    <mergeCell ref="B26:B28"/>
    <mergeCell ref="C26:C28"/>
    <mergeCell ref="D26:D28"/>
    <mergeCell ref="F26:F28"/>
    <mergeCell ref="B29:C29"/>
    <mergeCell ref="A30:A35"/>
    <mergeCell ref="B30:B35"/>
    <mergeCell ref="C30:C35"/>
    <mergeCell ref="D30:D35"/>
    <mergeCell ref="F30:F35"/>
    <mergeCell ref="A37:A38"/>
    <mergeCell ref="B37:B38"/>
    <mergeCell ref="C37:C38"/>
    <mergeCell ref="D37:D38"/>
    <mergeCell ref="F37:F38"/>
    <mergeCell ref="B40:C40"/>
    <mergeCell ref="A45:A52"/>
    <mergeCell ref="B45:B52"/>
    <mergeCell ref="C45:C52"/>
    <mergeCell ref="D45:D52"/>
    <mergeCell ref="F45:F52"/>
    <mergeCell ref="A53:A58"/>
    <mergeCell ref="B53:B58"/>
    <mergeCell ref="C53:C58"/>
    <mergeCell ref="D53:D58"/>
    <mergeCell ref="F53:F58"/>
    <mergeCell ref="B59:C59"/>
    <mergeCell ref="A60:A61"/>
    <mergeCell ref="B60:B61"/>
    <mergeCell ref="C60:C61"/>
    <mergeCell ref="D60:D61"/>
    <mergeCell ref="F60:F61"/>
    <mergeCell ref="B62:C62"/>
    <mergeCell ref="A65:A67"/>
    <mergeCell ref="B65:B67"/>
    <mergeCell ref="C65:C67"/>
    <mergeCell ref="D65:D67"/>
    <mergeCell ref="F65:F67"/>
    <mergeCell ref="A68:C69"/>
    <mergeCell ref="D68:D69"/>
    <mergeCell ref="F68:F69"/>
    <mergeCell ref="G68:G69"/>
    <mergeCell ref="H68:H6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9.140625" defaultRowHeight="10.5" customHeight="1"/>
  <cols>
    <col min="1" max="1" width="4.57421875" style="47" customWidth="1"/>
    <col min="2" max="2" width="6.421875" style="47" customWidth="1"/>
    <col min="3" max="3" width="16.7109375" style="47" customWidth="1"/>
    <col min="4" max="4" width="9.140625" style="47" customWidth="1"/>
    <col min="5" max="5" width="8.7109375" style="47" customWidth="1"/>
    <col min="6" max="6" width="10.28125" style="47" customWidth="1"/>
    <col min="7" max="7" width="9.00390625" style="47" customWidth="1"/>
    <col min="8" max="8" width="10.28125" style="47" customWidth="1"/>
    <col min="9" max="9" width="8.7109375" style="47" customWidth="1"/>
    <col min="10" max="10" width="7.8515625" style="47" customWidth="1"/>
    <col min="11" max="11" width="8.28125" style="48" customWidth="1"/>
    <col min="12" max="12" width="8.421875" style="48" customWidth="1"/>
    <col min="13" max="13" width="7.140625" style="48" customWidth="1"/>
    <col min="14" max="14" width="7.28125" style="48" customWidth="1"/>
    <col min="15" max="15" width="4.7109375" style="48" customWidth="1"/>
    <col min="16" max="16" width="18.00390625" style="48" customWidth="1"/>
    <col min="17" max="255" width="9.140625" style="48" customWidth="1"/>
  </cols>
  <sheetData>
    <row r="1" spans="1:14" ht="10.5" customHeight="1">
      <c r="A1" s="49"/>
      <c r="B1" s="49"/>
      <c r="C1" s="49"/>
      <c r="D1" s="49"/>
      <c r="E1" s="49"/>
      <c r="F1" s="49"/>
      <c r="G1" s="50"/>
      <c r="H1" s="51"/>
      <c r="I1" s="52"/>
      <c r="J1" s="53"/>
      <c r="K1" s="54" t="s">
        <v>60</v>
      </c>
      <c r="L1" s="54"/>
      <c r="M1" s="54"/>
      <c r="N1" s="54"/>
    </row>
    <row r="2" spans="1:14" ht="17.25" customHeight="1">
      <c r="A2" s="49"/>
      <c r="B2" s="49"/>
      <c r="C2" s="49" t="s">
        <v>61</v>
      </c>
      <c r="D2" s="49"/>
      <c r="E2" s="49"/>
      <c r="F2" s="49"/>
      <c r="G2" s="52"/>
      <c r="H2" s="51"/>
      <c r="I2" s="52"/>
      <c r="J2" s="53"/>
      <c r="K2" s="54"/>
      <c r="L2" s="54"/>
      <c r="M2" s="54"/>
      <c r="N2" s="54"/>
    </row>
    <row r="3" spans="1:8" ht="10.5" customHeight="1">
      <c r="A3" s="55"/>
      <c r="B3" s="55"/>
      <c r="C3" s="55"/>
      <c r="D3" s="56"/>
      <c r="E3" s="57" t="s">
        <v>62</v>
      </c>
      <c r="F3" s="56"/>
      <c r="G3" s="55"/>
      <c r="H3" s="55"/>
    </row>
    <row r="4" spans="1:8" ht="10.5" customHeight="1">
      <c r="A4" s="55"/>
      <c r="B4" s="55"/>
      <c r="C4" s="55"/>
      <c r="D4" s="56"/>
      <c r="E4" s="57"/>
      <c r="F4" s="56"/>
      <c r="G4" s="55"/>
      <c r="H4" s="55"/>
    </row>
    <row r="5" spans="1:14" ht="10.5" customHeight="1">
      <c r="A5" s="58" t="s">
        <v>2</v>
      </c>
      <c r="B5" s="58" t="s">
        <v>30</v>
      </c>
      <c r="C5" s="58" t="s">
        <v>63</v>
      </c>
      <c r="D5" s="58" t="s">
        <v>4</v>
      </c>
      <c r="E5" s="58"/>
      <c r="F5" s="58"/>
      <c r="G5" s="59" t="s">
        <v>64</v>
      </c>
      <c r="H5" s="58" t="s">
        <v>7</v>
      </c>
      <c r="I5" s="58"/>
      <c r="J5" s="60" t="s">
        <v>65</v>
      </c>
      <c r="K5" s="60" t="s">
        <v>66</v>
      </c>
      <c r="L5" s="60" t="s">
        <v>67</v>
      </c>
      <c r="M5" s="60" t="s">
        <v>68</v>
      </c>
      <c r="N5" s="60" t="s">
        <v>69</v>
      </c>
    </row>
    <row r="6" spans="1:14" ht="45" customHeight="1">
      <c r="A6" s="58"/>
      <c r="B6" s="58"/>
      <c r="C6" s="58"/>
      <c r="D6" s="58"/>
      <c r="E6" s="58"/>
      <c r="F6" s="58"/>
      <c r="G6" s="59"/>
      <c r="H6" s="59" t="s">
        <v>70</v>
      </c>
      <c r="I6" s="60" t="s">
        <v>71</v>
      </c>
      <c r="J6" s="60"/>
      <c r="K6" s="60"/>
      <c r="L6" s="60"/>
      <c r="M6" s="60"/>
      <c r="N6" s="60"/>
    </row>
    <row r="7" spans="1:14" ht="21.75" customHeight="1">
      <c r="A7" s="59"/>
      <c r="B7" s="59"/>
      <c r="C7" s="59"/>
      <c r="D7" s="59" t="s">
        <v>11</v>
      </c>
      <c r="E7" s="59" t="s">
        <v>12</v>
      </c>
      <c r="F7" s="59" t="s">
        <v>13</v>
      </c>
      <c r="G7" s="59"/>
      <c r="H7" s="59"/>
      <c r="I7" s="59"/>
      <c r="J7" s="59"/>
      <c r="K7" s="59"/>
      <c r="L7" s="59"/>
      <c r="M7" s="59"/>
      <c r="N7" s="59"/>
    </row>
    <row r="8" spans="1:14" ht="15.75" customHeight="1">
      <c r="A8" s="61">
        <v>1</v>
      </c>
      <c r="B8" s="61">
        <v>2</v>
      </c>
      <c r="C8" s="61">
        <v>3</v>
      </c>
      <c r="D8" s="61">
        <v>4</v>
      </c>
      <c r="E8" s="61"/>
      <c r="F8" s="61"/>
      <c r="G8" s="61">
        <v>5</v>
      </c>
      <c r="H8" s="61">
        <v>6</v>
      </c>
      <c r="I8" s="61">
        <v>7</v>
      </c>
      <c r="J8" s="61">
        <v>8</v>
      </c>
      <c r="K8" s="61">
        <v>9</v>
      </c>
      <c r="L8" s="61">
        <v>10</v>
      </c>
      <c r="M8" s="61">
        <v>11</v>
      </c>
      <c r="N8" s="61">
        <v>12</v>
      </c>
    </row>
    <row r="9" spans="1:14" ht="15.75" customHeight="1">
      <c r="A9" s="59" t="s">
        <v>33</v>
      </c>
      <c r="B9" s="59" t="s">
        <v>34</v>
      </c>
      <c r="C9" s="59"/>
      <c r="D9" s="62">
        <v>324700.75</v>
      </c>
      <c r="E9" s="62">
        <f>SUM(E10)</f>
        <v>38000</v>
      </c>
      <c r="F9" s="62">
        <f>SUM(D9:E9)</f>
        <v>362700.75</v>
      </c>
      <c r="G9" s="62">
        <v>353020.75</v>
      </c>
      <c r="H9" s="62"/>
      <c r="I9" s="62">
        <v>353020.75</v>
      </c>
      <c r="J9" s="62">
        <v>9680</v>
      </c>
      <c r="K9" s="62"/>
      <c r="L9" s="62"/>
      <c r="M9" s="62"/>
      <c r="N9" s="63"/>
    </row>
    <row r="10" spans="1:14" ht="27" customHeight="1">
      <c r="A10" s="64"/>
      <c r="B10" s="64" t="s">
        <v>36</v>
      </c>
      <c r="C10" s="64"/>
      <c r="D10" s="65">
        <v>0</v>
      </c>
      <c r="E10" s="65">
        <v>38000</v>
      </c>
      <c r="F10" s="65">
        <f>SUM(D10:E10)</f>
        <v>38000</v>
      </c>
      <c r="G10" s="65">
        <v>38000</v>
      </c>
      <c r="H10" s="65"/>
      <c r="I10" s="65">
        <v>38000</v>
      </c>
      <c r="J10" s="65"/>
      <c r="K10" s="65"/>
      <c r="L10" s="65"/>
      <c r="M10" s="65"/>
      <c r="N10" s="65"/>
    </row>
    <row r="11" spans="1:14" ht="15.75" customHeight="1">
      <c r="A11" s="59">
        <v>600</v>
      </c>
      <c r="B11" s="59" t="s">
        <v>37</v>
      </c>
      <c r="C11" s="59"/>
      <c r="D11" s="62">
        <v>1961895</v>
      </c>
      <c r="E11" s="62">
        <f>E13+E12</f>
        <v>108150</v>
      </c>
      <c r="F11" s="62">
        <f>SUM(D11:E11)</f>
        <v>2070045</v>
      </c>
      <c r="G11" s="62">
        <v>2070045</v>
      </c>
      <c r="H11" s="62"/>
      <c r="I11" s="62">
        <v>2070045</v>
      </c>
      <c r="J11" s="62"/>
      <c r="K11" s="62"/>
      <c r="L11" s="62"/>
      <c r="M11" s="62"/>
      <c r="N11" s="62"/>
    </row>
    <row r="12" spans="1:14" ht="15.75" customHeight="1">
      <c r="A12" s="64"/>
      <c r="B12" s="64" t="s">
        <v>38</v>
      </c>
      <c r="C12" s="64"/>
      <c r="D12" s="65">
        <v>1961895</v>
      </c>
      <c r="E12" s="65">
        <v>70000</v>
      </c>
      <c r="F12" s="65">
        <f>SUM(D12:E13)</f>
        <v>2070045</v>
      </c>
      <c r="G12" s="65">
        <v>70000</v>
      </c>
      <c r="H12" s="65"/>
      <c r="I12" s="65">
        <v>70000</v>
      </c>
      <c r="J12" s="65"/>
      <c r="K12" s="65"/>
      <c r="L12" s="65"/>
      <c r="M12" s="65"/>
      <c r="N12" s="65"/>
    </row>
    <row r="13" spans="1:14" ht="15.75" customHeight="1">
      <c r="A13" s="64"/>
      <c r="B13" s="64"/>
      <c r="C13" s="64"/>
      <c r="D13" s="65"/>
      <c r="E13" s="65">
        <v>38150</v>
      </c>
      <c r="F13" s="65"/>
      <c r="G13" s="65">
        <v>38150</v>
      </c>
      <c r="H13" s="65"/>
      <c r="I13" s="65">
        <v>38150</v>
      </c>
      <c r="J13" s="65"/>
      <c r="K13" s="65"/>
      <c r="L13" s="65"/>
      <c r="M13" s="65"/>
      <c r="N13" s="65"/>
    </row>
    <row r="14" spans="1:14" ht="15.75" customHeight="1">
      <c r="A14" s="59">
        <v>630</v>
      </c>
      <c r="B14" s="59" t="s">
        <v>39</v>
      </c>
      <c r="C14" s="59"/>
      <c r="D14" s="62">
        <v>20100</v>
      </c>
      <c r="E14" s="62">
        <f>SUM(E15:E16)</f>
        <v>0</v>
      </c>
      <c r="F14" s="62">
        <f>SUM(D14:E14)</f>
        <v>20100</v>
      </c>
      <c r="G14" s="62">
        <v>20100</v>
      </c>
      <c r="H14" s="62"/>
      <c r="I14" s="62">
        <v>20100</v>
      </c>
      <c r="J14" s="62"/>
      <c r="K14" s="62"/>
      <c r="L14" s="62"/>
      <c r="M14" s="62"/>
      <c r="N14" s="62"/>
    </row>
    <row r="15" spans="1:14" ht="15.75" customHeight="1">
      <c r="A15" s="64"/>
      <c r="B15" s="64">
        <v>63095</v>
      </c>
      <c r="C15" s="64" t="s">
        <v>40</v>
      </c>
      <c r="D15" s="65">
        <v>20100</v>
      </c>
      <c r="E15" s="65">
        <v>-2000</v>
      </c>
      <c r="F15" s="65">
        <f>SUM(D15:E16)</f>
        <v>20100</v>
      </c>
      <c r="G15" s="65">
        <v>-2000</v>
      </c>
      <c r="H15" s="65"/>
      <c r="I15" s="65">
        <v>-2000</v>
      </c>
      <c r="J15" s="65"/>
      <c r="K15" s="65"/>
      <c r="L15" s="65"/>
      <c r="M15" s="65"/>
      <c r="N15" s="65"/>
    </row>
    <row r="16" spans="1:14" ht="15.75" customHeight="1">
      <c r="A16" s="64"/>
      <c r="B16" s="64"/>
      <c r="C16" s="64"/>
      <c r="D16" s="65"/>
      <c r="E16" s="65">
        <v>2000</v>
      </c>
      <c r="F16" s="65"/>
      <c r="G16" s="65">
        <v>2000</v>
      </c>
      <c r="H16" s="65"/>
      <c r="I16" s="65">
        <v>2000</v>
      </c>
      <c r="J16" s="65"/>
      <c r="K16" s="65"/>
      <c r="L16" s="65"/>
      <c r="M16" s="65"/>
      <c r="N16" s="65"/>
    </row>
    <row r="17" spans="1:14" ht="15.75" customHeight="1">
      <c r="A17" s="59">
        <v>700</v>
      </c>
      <c r="B17" s="59" t="s">
        <v>72</v>
      </c>
      <c r="C17" s="59"/>
      <c r="D17" s="62">
        <v>324251.32</v>
      </c>
      <c r="E17" s="62">
        <f>E18+E19</f>
        <v>62343.92</v>
      </c>
      <c r="F17" s="62">
        <f>SUM(D17:E17)</f>
        <v>386595.24</v>
      </c>
      <c r="G17" s="62">
        <v>386595.24</v>
      </c>
      <c r="H17" s="62"/>
      <c r="I17" s="62">
        <v>386595.24</v>
      </c>
      <c r="J17" s="62"/>
      <c r="K17" s="62"/>
      <c r="L17" s="62"/>
      <c r="M17" s="62"/>
      <c r="N17" s="62"/>
    </row>
    <row r="18" spans="1:14" ht="22.5" customHeight="1">
      <c r="A18" s="64"/>
      <c r="B18" s="64">
        <v>70005</v>
      </c>
      <c r="C18" s="64" t="s">
        <v>42</v>
      </c>
      <c r="D18" s="65">
        <v>324251.32</v>
      </c>
      <c r="E18" s="65">
        <v>40000</v>
      </c>
      <c r="F18" s="65">
        <f>SUM(D18:E19)</f>
        <v>386595.24</v>
      </c>
      <c r="G18" s="65">
        <v>40000</v>
      </c>
      <c r="H18" s="65"/>
      <c r="I18" s="65">
        <v>40000</v>
      </c>
      <c r="J18" s="65"/>
      <c r="K18" s="65"/>
      <c r="L18" s="65"/>
      <c r="M18" s="65"/>
      <c r="N18" s="65"/>
    </row>
    <row r="19" spans="1:14" ht="22.5" customHeight="1">
      <c r="A19" s="64"/>
      <c r="B19" s="64"/>
      <c r="C19" s="64"/>
      <c r="D19" s="65"/>
      <c r="E19" s="65">
        <v>22343.92</v>
      </c>
      <c r="F19" s="65"/>
      <c r="G19" s="65">
        <v>22343.92</v>
      </c>
      <c r="H19" s="65"/>
      <c r="I19" s="65">
        <v>22343.92</v>
      </c>
      <c r="J19" s="65"/>
      <c r="K19" s="65"/>
      <c r="L19" s="65"/>
      <c r="M19" s="65"/>
      <c r="N19" s="65"/>
    </row>
    <row r="20" spans="1:14" ht="15.75" customHeight="1">
      <c r="A20" s="59">
        <v>750</v>
      </c>
      <c r="B20" s="59" t="s">
        <v>43</v>
      </c>
      <c r="C20" s="59"/>
      <c r="D20" s="62">
        <v>3648398.11</v>
      </c>
      <c r="E20" s="62">
        <f>SUM(E21:E23)</f>
        <v>-9720</v>
      </c>
      <c r="F20" s="62">
        <f>SUM(D20:E20)</f>
        <v>3638678.11</v>
      </c>
      <c r="G20" s="62">
        <v>3453182.11</v>
      </c>
      <c r="H20" s="62">
        <v>2718946.83</v>
      </c>
      <c r="I20" s="62">
        <v>734235.28</v>
      </c>
      <c r="J20" s="62"/>
      <c r="K20" s="62">
        <v>185496</v>
      </c>
      <c r="L20" s="62"/>
      <c r="M20" s="62"/>
      <c r="N20" s="62"/>
    </row>
    <row r="21" spans="1:14" ht="15.75" customHeight="1">
      <c r="A21" s="66"/>
      <c r="B21" s="67">
        <v>75023</v>
      </c>
      <c r="C21" s="67" t="s">
        <v>44</v>
      </c>
      <c r="D21" s="68">
        <v>3294504.76</v>
      </c>
      <c r="E21" s="68">
        <v>-10000</v>
      </c>
      <c r="F21" s="68">
        <f>SUM(D21:E23)</f>
        <v>3284784.76</v>
      </c>
      <c r="G21" s="68">
        <v>-10000</v>
      </c>
      <c r="H21" s="68">
        <v>-10000</v>
      </c>
      <c r="I21" s="69"/>
      <c r="J21" s="69"/>
      <c r="K21" s="69"/>
      <c r="L21" s="69"/>
      <c r="M21" s="69"/>
      <c r="N21" s="69"/>
    </row>
    <row r="22" spans="1:14" ht="15.75" customHeight="1">
      <c r="A22" s="66"/>
      <c r="B22" s="67"/>
      <c r="C22" s="67"/>
      <c r="D22" s="68"/>
      <c r="E22" s="68">
        <v>10000</v>
      </c>
      <c r="F22" s="68"/>
      <c r="G22" s="68">
        <v>10000</v>
      </c>
      <c r="H22" s="68">
        <v>10000</v>
      </c>
      <c r="I22" s="69"/>
      <c r="J22" s="69"/>
      <c r="K22" s="69"/>
      <c r="L22" s="69"/>
      <c r="M22" s="69"/>
      <c r="N22" s="69"/>
    </row>
    <row r="23" spans="1:14" ht="24" customHeight="1">
      <c r="A23" s="66"/>
      <c r="B23" s="66"/>
      <c r="C23" s="66"/>
      <c r="D23" s="68"/>
      <c r="E23" s="65">
        <v>-9720</v>
      </c>
      <c r="F23" s="68"/>
      <c r="G23" s="65">
        <v>-9720</v>
      </c>
      <c r="H23" s="65"/>
      <c r="I23" s="65">
        <v>-9720</v>
      </c>
      <c r="J23" s="65"/>
      <c r="K23" s="65"/>
      <c r="L23" s="65"/>
      <c r="M23" s="65"/>
      <c r="N23" s="65"/>
    </row>
    <row r="24" spans="1:14" ht="15.75" customHeight="1">
      <c r="A24" s="59">
        <v>801</v>
      </c>
      <c r="B24" s="59" t="s">
        <v>17</v>
      </c>
      <c r="C24" s="59"/>
      <c r="D24" s="62">
        <v>11405058.55</v>
      </c>
      <c r="E24" s="62">
        <f>SUM(E25:E31)</f>
        <v>5160</v>
      </c>
      <c r="F24" s="62">
        <f>SUM(D24:E24)</f>
        <v>11410218.55</v>
      </c>
      <c r="G24" s="62">
        <v>10896847.55</v>
      </c>
      <c r="H24" s="62">
        <v>8535437.55</v>
      </c>
      <c r="I24" s="62">
        <v>2361410</v>
      </c>
      <c r="J24" s="62">
        <v>20000</v>
      </c>
      <c r="K24" s="62">
        <v>493371</v>
      </c>
      <c r="L24" s="62"/>
      <c r="M24" s="62"/>
      <c r="N24" s="62"/>
    </row>
    <row r="25" spans="1:14" ht="15.75" customHeight="1">
      <c r="A25" s="64"/>
      <c r="B25" s="64">
        <v>80101</v>
      </c>
      <c r="C25" s="64" t="s">
        <v>45</v>
      </c>
      <c r="D25" s="65">
        <v>7499214.14</v>
      </c>
      <c r="E25" s="65">
        <v>-120</v>
      </c>
      <c r="F25" s="65">
        <f>SUM(D25:E27)</f>
        <v>7487574.14</v>
      </c>
      <c r="G25" s="65">
        <v>-120</v>
      </c>
      <c r="H25" s="65">
        <v>-120</v>
      </c>
      <c r="I25" s="65"/>
      <c r="J25" s="65"/>
      <c r="K25" s="65"/>
      <c r="L25" s="65"/>
      <c r="M25" s="65"/>
      <c r="N25" s="65"/>
    </row>
    <row r="26" spans="1:14" ht="15.75" customHeight="1">
      <c r="A26" s="64"/>
      <c r="B26" s="64"/>
      <c r="C26" s="64"/>
      <c r="D26" s="65"/>
      <c r="E26" s="65">
        <v>-12000</v>
      </c>
      <c r="F26" s="65"/>
      <c r="G26" s="65">
        <v>-12000</v>
      </c>
      <c r="H26" s="65">
        <v>-12000</v>
      </c>
      <c r="I26" s="65"/>
      <c r="J26" s="65"/>
      <c r="K26" s="65"/>
      <c r="L26" s="65"/>
      <c r="M26" s="65"/>
      <c r="N26" s="65"/>
    </row>
    <row r="27" spans="1:14" ht="15.75" customHeight="1">
      <c r="A27" s="64"/>
      <c r="B27" s="64"/>
      <c r="C27" s="64"/>
      <c r="D27" s="65"/>
      <c r="E27" s="65">
        <v>480</v>
      </c>
      <c r="F27" s="65"/>
      <c r="G27" s="65">
        <v>480</v>
      </c>
      <c r="H27" s="65">
        <v>480</v>
      </c>
      <c r="I27" s="65"/>
      <c r="J27" s="65"/>
      <c r="K27" s="65"/>
      <c r="L27" s="65"/>
      <c r="M27" s="65"/>
      <c r="N27" s="65"/>
    </row>
    <row r="28" spans="1:14" ht="23.25" customHeight="1">
      <c r="A28" s="64"/>
      <c r="B28" s="64">
        <v>80103</v>
      </c>
      <c r="C28" s="64" t="s">
        <v>73</v>
      </c>
      <c r="D28" s="65">
        <v>619745</v>
      </c>
      <c r="E28" s="65">
        <v>-8000</v>
      </c>
      <c r="F28" s="65">
        <f>SUM(D28:E28)</f>
        <v>611745</v>
      </c>
      <c r="G28" s="65">
        <v>-8000</v>
      </c>
      <c r="H28" s="65">
        <v>-8000</v>
      </c>
      <c r="I28" s="65"/>
      <c r="J28" s="65"/>
      <c r="K28" s="65"/>
      <c r="L28" s="65"/>
      <c r="M28" s="65"/>
      <c r="N28" s="65"/>
    </row>
    <row r="29" spans="1:14" ht="15.75" customHeight="1">
      <c r="A29" s="64"/>
      <c r="B29" s="64">
        <v>80110</v>
      </c>
      <c r="C29" s="64" t="s">
        <v>47</v>
      </c>
      <c r="D29" s="65">
        <v>2952052.87</v>
      </c>
      <c r="E29" s="65">
        <v>-2000</v>
      </c>
      <c r="F29" s="65">
        <f>SUM(D29:E30)</f>
        <v>2952052.87</v>
      </c>
      <c r="G29" s="65">
        <v>-2000</v>
      </c>
      <c r="H29" s="65">
        <v>-2000</v>
      </c>
      <c r="I29" s="65"/>
      <c r="J29" s="65"/>
      <c r="K29" s="65"/>
      <c r="L29" s="65"/>
      <c r="M29" s="65"/>
      <c r="N29" s="65"/>
    </row>
    <row r="30" spans="1:14" ht="15.75" customHeight="1">
      <c r="A30" s="64"/>
      <c r="B30" s="64"/>
      <c r="C30" s="64"/>
      <c r="D30" s="65"/>
      <c r="E30" s="65">
        <v>2000</v>
      </c>
      <c r="F30" s="65"/>
      <c r="G30" s="65">
        <v>2000</v>
      </c>
      <c r="H30" s="65">
        <v>2000</v>
      </c>
      <c r="I30" s="65"/>
      <c r="J30" s="65"/>
      <c r="K30" s="65"/>
      <c r="L30" s="65"/>
      <c r="M30" s="65"/>
      <c r="N30" s="65"/>
    </row>
    <row r="31" spans="1:14" ht="15.75" customHeight="1">
      <c r="A31" s="64"/>
      <c r="B31" s="64">
        <v>80113</v>
      </c>
      <c r="C31" s="64" t="s">
        <v>48</v>
      </c>
      <c r="D31" s="65">
        <v>214461.54</v>
      </c>
      <c r="E31" s="65">
        <v>24800</v>
      </c>
      <c r="F31" s="65">
        <f>SUM(D31:E31)</f>
        <v>239261.54</v>
      </c>
      <c r="G31" s="65">
        <v>24800</v>
      </c>
      <c r="H31" s="65"/>
      <c r="I31" s="65">
        <v>24800</v>
      </c>
      <c r="J31" s="65"/>
      <c r="K31" s="65"/>
      <c r="L31" s="65"/>
      <c r="M31" s="65"/>
      <c r="N31" s="65"/>
    </row>
    <row r="32" spans="1:14" ht="15.75" customHeight="1">
      <c r="A32" s="59">
        <v>852</v>
      </c>
      <c r="B32" s="59" t="s">
        <v>20</v>
      </c>
      <c r="C32" s="59"/>
      <c r="D32" s="62">
        <v>6127086.36</v>
      </c>
      <c r="E32" s="62">
        <f>SUM(E33:E50)</f>
        <v>79720</v>
      </c>
      <c r="F32" s="62">
        <f>SUM(D32:E32)</f>
        <v>6206806.36</v>
      </c>
      <c r="G32" s="62">
        <v>1247947</v>
      </c>
      <c r="H32" s="62">
        <v>721147</v>
      </c>
      <c r="I32" s="62">
        <v>526800</v>
      </c>
      <c r="J32" s="62"/>
      <c r="K32" s="62">
        <v>4938859.36</v>
      </c>
      <c r="L32" s="62">
        <v>20000</v>
      </c>
      <c r="M32" s="62"/>
      <c r="N32" s="62"/>
    </row>
    <row r="33" spans="1:14" ht="15.75" customHeight="1">
      <c r="A33" s="64"/>
      <c r="B33" s="64">
        <v>85202</v>
      </c>
      <c r="C33" s="64" t="s">
        <v>50</v>
      </c>
      <c r="D33" s="65">
        <v>300000</v>
      </c>
      <c r="E33" s="65">
        <v>50000</v>
      </c>
      <c r="F33" s="65">
        <f>SUM(D33:E33)</f>
        <v>350000</v>
      </c>
      <c r="G33" s="65">
        <v>50000</v>
      </c>
      <c r="H33" s="65"/>
      <c r="I33" s="65">
        <v>50000</v>
      </c>
      <c r="J33" s="65"/>
      <c r="K33" s="65"/>
      <c r="L33" s="65"/>
      <c r="M33" s="65"/>
      <c r="N33" s="65"/>
    </row>
    <row r="34" spans="1:14" ht="111.75" customHeight="1">
      <c r="A34" s="64"/>
      <c r="B34" s="64">
        <v>85213</v>
      </c>
      <c r="C34" s="70" t="s">
        <v>51</v>
      </c>
      <c r="D34" s="65">
        <v>25300</v>
      </c>
      <c r="E34" s="65">
        <v>3703</v>
      </c>
      <c r="F34" s="65">
        <f>SUM(D34:E34)</f>
        <v>29003</v>
      </c>
      <c r="G34" s="65">
        <v>3703</v>
      </c>
      <c r="H34" s="65"/>
      <c r="I34" s="65">
        <v>3703</v>
      </c>
      <c r="J34" s="65"/>
      <c r="K34" s="65"/>
      <c r="L34" s="65"/>
      <c r="M34" s="65"/>
      <c r="N34" s="65"/>
    </row>
    <row r="35" spans="1:14" ht="15.75" customHeight="1">
      <c r="A35" s="64"/>
      <c r="B35" s="64">
        <v>85215</v>
      </c>
      <c r="C35" s="64" t="s">
        <v>52</v>
      </c>
      <c r="D35" s="65">
        <v>73000</v>
      </c>
      <c r="E35" s="65">
        <v>-24383</v>
      </c>
      <c r="F35" s="65">
        <f>SUM(D35:E35)</f>
        <v>48617</v>
      </c>
      <c r="G35" s="65"/>
      <c r="H35" s="65"/>
      <c r="I35" s="65"/>
      <c r="J35" s="65"/>
      <c r="K35" s="65">
        <v>-24383</v>
      </c>
      <c r="L35" s="65"/>
      <c r="M35" s="65"/>
      <c r="N35" s="65"/>
    </row>
    <row r="36" spans="1:14" ht="15.75" customHeight="1">
      <c r="A36" s="64"/>
      <c r="B36" s="64">
        <v>85216</v>
      </c>
      <c r="C36" s="64" t="s">
        <v>53</v>
      </c>
      <c r="D36" s="65">
        <v>237060</v>
      </c>
      <c r="E36" s="65">
        <v>6017</v>
      </c>
      <c r="F36" s="65">
        <f>SUM(D36:E36)</f>
        <v>243077</v>
      </c>
      <c r="G36" s="65"/>
      <c r="H36" s="65"/>
      <c r="I36" s="65"/>
      <c r="J36" s="65"/>
      <c r="K36" s="65">
        <v>6017</v>
      </c>
      <c r="L36" s="65"/>
      <c r="M36" s="65"/>
      <c r="N36" s="65"/>
    </row>
    <row r="37" spans="1:14" ht="15.75" customHeight="1">
      <c r="A37" s="64"/>
      <c r="B37" s="64">
        <v>85219</v>
      </c>
      <c r="C37" s="64" t="s">
        <v>54</v>
      </c>
      <c r="D37" s="65">
        <v>588600</v>
      </c>
      <c r="E37" s="65">
        <v>1854</v>
      </c>
      <c r="F37" s="65">
        <f>SUM(D37:E44)</f>
        <v>588600</v>
      </c>
      <c r="G37" s="65"/>
      <c r="H37" s="65"/>
      <c r="I37" s="65"/>
      <c r="J37" s="65"/>
      <c r="K37" s="65">
        <v>1854</v>
      </c>
      <c r="L37" s="65"/>
      <c r="M37" s="65"/>
      <c r="N37" s="65"/>
    </row>
    <row r="38" spans="1:14" ht="15.75" customHeight="1">
      <c r="A38" s="64"/>
      <c r="B38" s="64"/>
      <c r="C38" s="64"/>
      <c r="D38" s="65"/>
      <c r="E38" s="65">
        <v>-7000</v>
      </c>
      <c r="F38" s="65"/>
      <c r="G38" s="65">
        <v>-7000</v>
      </c>
      <c r="H38" s="65">
        <v>-7000</v>
      </c>
      <c r="I38" s="65"/>
      <c r="J38" s="65"/>
      <c r="K38" s="65"/>
      <c r="L38" s="65"/>
      <c r="M38" s="65"/>
      <c r="N38" s="65"/>
    </row>
    <row r="39" spans="1:14" ht="15.75" customHeight="1">
      <c r="A39" s="64"/>
      <c r="B39" s="64"/>
      <c r="C39" s="64"/>
      <c r="D39" s="65"/>
      <c r="E39" s="65">
        <v>-100</v>
      </c>
      <c r="F39" s="65"/>
      <c r="G39" s="65">
        <v>-100</v>
      </c>
      <c r="H39" s="65">
        <v>-100</v>
      </c>
      <c r="I39" s="65"/>
      <c r="J39" s="65"/>
      <c r="K39" s="65"/>
      <c r="L39" s="65"/>
      <c r="M39" s="65"/>
      <c r="N39" s="65"/>
    </row>
    <row r="40" spans="1:14" ht="15.75" customHeight="1">
      <c r="A40" s="64"/>
      <c r="B40" s="64"/>
      <c r="C40" s="64"/>
      <c r="D40" s="65"/>
      <c r="E40" s="65">
        <v>-3000</v>
      </c>
      <c r="F40" s="65"/>
      <c r="G40" s="65">
        <v>-3000</v>
      </c>
      <c r="H40" s="65">
        <v>-3000</v>
      </c>
      <c r="I40" s="65"/>
      <c r="J40" s="65"/>
      <c r="K40" s="65"/>
      <c r="L40" s="65"/>
      <c r="M40" s="65"/>
      <c r="N40" s="65"/>
    </row>
    <row r="41" spans="1:14" ht="15.75" customHeight="1">
      <c r="A41" s="64"/>
      <c r="B41" s="64"/>
      <c r="C41" s="64"/>
      <c r="D41" s="65"/>
      <c r="E41" s="65">
        <v>1146</v>
      </c>
      <c r="F41" s="65"/>
      <c r="G41" s="65">
        <v>1146</v>
      </c>
      <c r="H41" s="65"/>
      <c r="I41" s="65">
        <v>1146</v>
      </c>
      <c r="J41" s="65"/>
      <c r="K41" s="65"/>
      <c r="L41" s="65"/>
      <c r="M41" s="65"/>
      <c r="N41" s="65"/>
    </row>
    <row r="42" spans="1:14" ht="15.75" customHeight="1">
      <c r="A42" s="64"/>
      <c r="B42" s="64"/>
      <c r="C42" s="64"/>
      <c r="D42" s="65"/>
      <c r="E42" s="65">
        <v>3000</v>
      </c>
      <c r="F42" s="65"/>
      <c r="G42" s="65">
        <v>3000</v>
      </c>
      <c r="H42" s="65"/>
      <c r="I42" s="65">
        <v>3000</v>
      </c>
      <c r="J42" s="65"/>
      <c r="K42" s="65"/>
      <c r="L42" s="65"/>
      <c r="M42" s="65"/>
      <c r="N42" s="65"/>
    </row>
    <row r="43" spans="1:14" ht="15.75" customHeight="1">
      <c r="A43" s="64"/>
      <c r="B43" s="64"/>
      <c r="C43" s="64"/>
      <c r="D43" s="65"/>
      <c r="E43" s="65">
        <v>4000</v>
      </c>
      <c r="F43" s="65"/>
      <c r="G43" s="65">
        <v>4000</v>
      </c>
      <c r="H43" s="65"/>
      <c r="I43" s="65">
        <v>4000</v>
      </c>
      <c r="J43" s="65"/>
      <c r="K43" s="65"/>
      <c r="L43" s="65"/>
      <c r="M43" s="65"/>
      <c r="N43" s="65"/>
    </row>
    <row r="44" spans="1:14" ht="15.75" customHeight="1">
      <c r="A44" s="64"/>
      <c r="B44" s="64"/>
      <c r="C44" s="64"/>
      <c r="D44" s="65"/>
      <c r="E44" s="65">
        <v>100</v>
      </c>
      <c r="F44" s="65"/>
      <c r="G44" s="65">
        <v>100</v>
      </c>
      <c r="H44" s="65"/>
      <c r="I44" s="65">
        <v>100</v>
      </c>
      <c r="J44" s="65"/>
      <c r="K44" s="65"/>
      <c r="L44" s="65"/>
      <c r="M44" s="65"/>
      <c r="N44" s="65"/>
    </row>
    <row r="45" spans="1:14" ht="15.75" customHeight="1">
      <c r="A45" s="64"/>
      <c r="B45" s="64">
        <v>85295</v>
      </c>
      <c r="C45" s="64" t="s">
        <v>40</v>
      </c>
      <c r="D45" s="65">
        <v>533600</v>
      </c>
      <c r="E45" s="65">
        <v>-16165</v>
      </c>
      <c r="F45" s="65">
        <f>SUM(D45:E50)</f>
        <v>577983</v>
      </c>
      <c r="G45" s="65"/>
      <c r="H45" s="65"/>
      <c r="I45" s="65"/>
      <c r="J45" s="65"/>
      <c r="K45" s="65">
        <v>-16165</v>
      </c>
      <c r="L45" s="65"/>
      <c r="M45" s="65"/>
      <c r="N45" s="65"/>
    </row>
    <row r="46" spans="1:14" ht="15.75" customHeight="1">
      <c r="A46" s="64"/>
      <c r="B46" s="64"/>
      <c r="C46" s="64"/>
      <c r="D46" s="65"/>
      <c r="E46" s="65">
        <v>4000</v>
      </c>
      <c r="F46" s="65"/>
      <c r="G46" s="65"/>
      <c r="H46" s="65"/>
      <c r="I46" s="65"/>
      <c r="J46" s="65"/>
      <c r="K46" s="65"/>
      <c r="L46" s="65">
        <v>4000</v>
      </c>
      <c r="M46" s="65"/>
      <c r="N46" s="65"/>
    </row>
    <row r="47" spans="1:14" ht="15.75" customHeight="1">
      <c r="A47" s="64"/>
      <c r="B47" s="64"/>
      <c r="C47" s="64"/>
      <c r="D47" s="65"/>
      <c r="E47" s="65">
        <v>32448</v>
      </c>
      <c r="F47" s="65"/>
      <c r="G47" s="65">
        <v>32448</v>
      </c>
      <c r="H47" s="65"/>
      <c r="I47" s="65">
        <v>32448</v>
      </c>
      <c r="J47" s="65"/>
      <c r="K47" s="65"/>
      <c r="L47" s="65"/>
      <c r="M47" s="65"/>
      <c r="N47" s="65"/>
    </row>
    <row r="48" spans="1:14" ht="15.75" customHeight="1">
      <c r="A48" s="64"/>
      <c r="B48" s="64"/>
      <c r="C48" s="64"/>
      <c r="D48" s="65"/>
      <c r="E48" s="65">
        <v>3100</v>
      </c>
      <c r="F48" s="65"/>
      <c r="G48" s="65"/>
      <c r="H48" s="65"/>
      <c r="I48" s="65"/>
      <c r="J48" s="65"/>
      <c r="K48" s="65"/>
      <c r="L48" s="65">
        <v>3100</v>
      </c>
      <c r="M48" s="65"/>
      <c r="N48" s="65"/>
    </row>
    <row r="49" spans="1:14" ht="15.75" customHeight="1">
      <c r="A49" s="64"/>
      <c r="B49" s="64"/>
      <c r="C49" s="64"/>
      <c r="D49" s="65"/>
      <c r="E49" s="65">
        <v>8100</v>
      </c>
      <c r="F49" s="65"/>
      <c r="G49" s="65">
        <v>8100</v>
      </c>
      <c r="H49" s="65"/>
      <c r="I49" s="65">
        <v>8100</v>
      </c>
      <c r="J49" s="65"/>
      <c r="K49" s="65"/>
      <c r="L49" s="65"/>
      <c r="M49" s="65"/>
      <c r="N49" s="65"/>
    </row>
    <row r="50" spans="1:14" ht="15.75" customHeight="1">
      <c r="A50" s="64"/>
      <c r="B50" s="64"/>
      <c r="C50" s="64"/>
      <c r="D50" s="65"/>
      <c r="E50" s="65">
        <v>12900</v>
      </c>
      <c r="F50" s="65"/>
      <c r="G50" s="65"/>
      <c r="H50" s="65"/>
      <c r="I50" s="65"/>
      <c r="J50" s="65"/>
      <c r="K50" s="65"/>
      <c r="L50" s="65">
        <v>12900</v>
      </c>
      <c r="M50" s="65"/>
      <c r="N50" s="65"/>
    </row>
    <row r="51" spans="1:14" ht="18" customHeight="1">
      <c r="A51" s="59">
        <v>854</v>
      </c>
      <c r="B51" s="59" t="s">
        <v>22</v>
      </c>
      <c r="C51" s="59"/>
      <c r="D51" s="62">
        <v>400612</v>
      </c>
      <c r="E51" s="62">
        <f>SUM(E52:E53)</f>
        <v>4342</v>
      </c>
      <c r="F51" s="62">
        <f>SUM(D51:E51)</f>
        <v>404954</v>
      </c>
      <c r="G51" s="62">
        <v>89962</v>
      </c>
      <c r="H51" s="62">
        <v>49432.14</v>
      </c>
      <c r="I51" s="62">
        <v>40529.86</v>
      </c>
      <c r="J51" s="62"/>
      <c r="K51" s="62">
        <v>314992</v>
      </c>
      <c r="L51" s="62"/>
      <c r="M51" s="62"/>
      <c r="N51" s="62"/>
    </row>
    <row r="52" spans="1:14" ht="18" customHeight="1">
      <c r="A52" s="71"/>
      <c r="B52" s="67">
        <v>85415</v>
      </c>
      <c r="C52" s="67" t="s">
        <v>55</v>
      </c>
      <c r="D52" s="68">
        <v>400612</v>
      </c>
      <c r="E52" s="68">
        <v>-2800</v>
      </c>
      <c r="F52" s="68">
        <f>SUM(D52:E53)</f>
        <v>404954</v>
      </c>
      <c r="G52" s="68">
        <v>-2800</v>
      </c>
      <c r="H52" s="68">
        <v>-2800</v>
      </c>
      <c r="I52" s="68"/>
      <c r="J52" s="68"/>
      <c r="K52" s="68"/>
      <c r="L52" s="68"/>
      <c r="M52" s="68"/>
      <c r="N52" s="68"/>
    </row>
    <row r="53" spans="1:14" ht="15.75" customHeight="1">
      <c r="A53" s="71"/>
      <c r="B53" s="67"/>
      <c r="C53" s="67"/>
      <c r="D53" s="68"/>
      <c r="E53" s="68">
        <v>7142</v>
      </c>
      <c r="F53" s="68"/>
      <c r="G53" s="68">
        <v>7142</v>
      </c>
      <c r="H53" s="68"/>
      <c r="I53" s="68">
        <v>7142</v>
      </c>
      <c r="J53" s="68"/>
      <c r="K53" s="68"/>
      <c r="L53" s="68"/>
      <c r="M53" s="68"/>
      <c r="N53" s="68"/>
    </row>
    <row r="54" spans="1:14" ht="18" customHeight="1">
      <c r="A54" s="59">
        <v>900</v>
      </c>
      <c r="B54" s="59" t="s">
        <v>72</v>
      </c>
      <c r="C54" s="59"/>
      <c r="D54" s="62">
        <v>1476953</v>
      </c>
      <c r="E54" s="62">
        <f>SUM(E55:E59)</f>
        <v>-48587.04</v>
      </c>
      <c r="F54" s="62">
        <f>SUM(D54:E54)</f>
        <v>1428365.96</v>
      </c>
      <c r="G54" s="62">
        <v>1418765.96</v>
      </c>
      <c r="H54" s="62">
        <v>144340</v>
      </c>
      <c r="I54" s="62">
        <v>1274425.96</v>
      </c>
      <c r="J54" s="62"/>
      <c r="K54" s="62">
        <v>9600</v>
      </c>
      <c r="L54" s="62"/>
      <c r="M54" s="62"/>
      <c r="N54" s="62"/>
    </row>
    <row r="55" spans="1:14" ht="18" customHeight="1">
      <c r="A55" s="71"/>
      <c r="B55" s="67">
        <v>90003</v>
      </c>
      <c r="C55" s="67" t="s">
        <v>57</v>
      </c>
      <c r="D55" s="68">
        <v>246000</v>
      </c>
      <c r="E55" s="68">
        <v>-10000</v>
      </c>
      <c r="F55" s="68">
        <f>SUM(D55:E55)</f>
        <v>236000</v>
      </c>
      <c r="G55" s="68">
        <v>-10000</v>
      </c>
      <c r="H55" s="68"/>
      <c r="I55" s="68">
        <v>-10000</v>
      </c>
      <c r="J55" s="68"/>
      <c r="K55" s="68"/>
      <c r="L55" s="68"/>
      <c r="M55" s="68"/>
      <c r="N55" s="68"/>
    </row>
    <row r="56" spans="1:14" ht="30" customHeight="1">
      <c r="A56" s="71"/>
      <c r="B56" s="67">
        <v>90020</v>
      </c>
      <c r="C56" s="67" t="s">
        <v>58</v>
      </c>
      <c r="D56" s="68">
        <v>0</v>
      </c>
      <c r="E56" s="68">
        <v>1412.96</v>
      </c>
      <c r="F56" s="68">
        <f>SUM(D56:E56)</f>
        <v>1412.96</v>
      </c>
      <c r="G56" s="68">
        <v>1412.96</v>
      </c>
      <c r="H56" s="68"/>
      <c r="I56" s="68">
        <v>1412.96</v>
      </c>
      <c r="J56" s="68"/>
      <c r="K56" s="68"/>
      <c r="L56" s="68"/>
      <c r="M56" s="68"/>
      <c r="N56" s="68"/>
    </row>
    <row r="57" spans="1:14" ht="15" customHeight="1">
      <c r="A57" s="71"/>
      <c r="B57" s="67">
        <v>90095</v>
      </c>
      <c r="C57" s="67" t="s">
        <v>40</v>
      </c>
      <c r="D57" s="68">
        <v>286240</v>
      </c>
      <c r="E57" s="68">
        <v>-30000</v>
      </c>
      <c r="F57" s="68">
        <f>SUM(D57:E59)</f>
        <v>246240</v>
      </c>
      <c r="G57" s="68">
        <v>-30000</v>
      </c>
      <c r="H57" s="68">
        <v>-30000</v>
      </c>
      <c r="I57" s="68"/>
      <c r="J57" s="68"/>
      <c r="K57" s="68"/>
      <c r="L57" s="68"/>
      <c r="M57" s="68"/>
      <c r="N57" s="68"/>
    </row>
    <row r="58" spans="1:14" ht="18" customHeight="1">
      <c r="A58" s="71"/>
      <c r="B58" s="71"/>
      <c r="C58" s="71"/>
      <c r="D58" s="68"/>
      <c r="E58" s="65">
        <v>-6400</v>
      </c>
      <c r="F58" s="68"/>
      <c r="G58" s="65">
        <v>-6400</v>
      </c>
      <c r="H58" s="65">
        <v>-6400</v>
      </c>
      <c r="I58" s="65"/>
      <c r="J58" s="72"/>
      <c r="K58" s="72"/>
      <c r="L58" s="72"/>
      <c r="M58" s="72"/>
      <c r="N58" s="65"/>
    </row>
    <row r="59" spans="1:14" ht="18" customHeight="1">
      <c r="A59" s="71"/>
      <c r="B59" s="71"/>
      <c r="C59" s="71"/>
      <c r="D59" s="68"/>
      <c r="E59" s="65">
        <v>-3600</v>
      </c>
      <c r="F59" s="68"/>
      <c r="G59" s="65">
        <v>-3600</v>
      </c>
      <c r="H59" s="65">
        <v>-3600</v>
      </c>
      <c r="I59" s="65"/>
      <c r="J59" s="72"/>
      <c r="K59" s="72"/>
      <c r="L59" s="72"/>
      <c r="M59" s="72"/>
      <c r="N59" s="65"/>
    </row>
    <row r="60" spans="1:14" ht="18" customHeight="1">
      <c r="A60" s="59" t="s">
        <v>74</v>
      </c>
      <c r="B60" s="59"/>
      <c r="C60" s="59"/>
      <c r="D60" s="62">
        <v>27590724.71</v>
      </c>
      <c r="E60" s="62">
        <v>386696.88</v>
      </c>
      <c r="F60" s="62">
        <f>SUM(D60:E61)</f>
        <v>27830133.59</v>
      </c>
      <c r="G60" s="62">
        <v>20634582.49</v>
      </c>
      <c r="H60" s="62">
        <v>12288644.52</v>
      </c>
      <c r="I60" s="62">
        <v>8345937.97</v>
      </c>
      <c r="J60" s="62">
        <v>799680</v>
      </c>
      <c r="K60" s="62">
        <v>5973918.36</v>
      </c>
      <c r="L60" s="62">
        <v>247952.74</v>
      </c>
      <c r="M60" s="62"/>
      <c r="N60" s="62">
        <v>174000</v>
      </c>
    </row>
    <row r="61" spans="1:15" ht="20.25" customHeight="1">
      <c r="A61" s="59"/>
      <c r="B61" s="59"/>
      <c r="C61" s="59"/>
      <c r="D61" s="62"/>
      <c r="E61" s="73">
        <v>-147288</v>
      </c>
      <c r="F61" s="62"/>
      <c r="G61" s="62"/>
      <c r="H61" s="62"/>
      <c r="I61" s="62"/>
      <c r="J61" s="62"/>
      <c r="K61" s="62"/>
      <c r="L61" s="62"/>
      <c r="M61" s="62"/>
      <c r="N61" s="62"/>
      <c r="O61" s="74"/>
    </row>
    <row r="62" ht="10.5" customHeight="1">
      <c r="O62" s="74"/>
    </row>
    <row r="63" spans="1:15" ht="10.5" customHeight="1">
      <c r="A63" s="75"/>
      <c r="O63" s="76"/>
    </row>
    <row r="64" spans="1:11" ht="30.75" customHeight="1">
      <c r="A64" s="77"/>
      <c r="B64" s="78"/>
      <c r="C64" s="78"/>
      <c r="G64" s="79"/>
      <c r="H64" s="79"/>
      <c r="I64" s="79"/>
      <c r="K64" s="79"/>
    </row>
  </sheetData>
  <mergeCells count="83">
    <mergeCell ref="K1:N2"/>
    <mergeCell ref="A5:A6"/>
    <mergeCell ref="B5:B6"/>
    <mergeCell ref="C5:C6"/>
    <mergeCell ref="D5:F6"/>
    <mergeCell ref="G5:G6"/>
    <mergeCell ref="H5:I5"/>
    <mergeCell ref="J5:J6"/>
    <mergeCell ref="K5:K6"/>
    <mergeCell ref="L5:L6"/>
    <mergeCell ref="M5:M6"/>
    <mergeCell ref="N5:N6"/>
    <mergeCell ref="D8:F8"/>
    <mergeCell ref="B9:C9"/>
    <mergeCell ref="B10:C10"/>
    <mergeCell ref="B11:C11"/>
    <mergeCell ref="A12:A13"/>
    <mergeCell ref="B12:C13"/>
    <mergeCell ref="D12:D13"/>
    <mergeCell ref="F12:F13"/>
    <mergeCell ref="B14:C14"/>
    <mergeCell ref="A15:A16"/>
    <mergeCell ref="B15:B16"/>
    <mergeCell ref="C15:C16"/>
    <mergeCell ref="D15:D16"/>
    <mergeCell ref="F15:F16"/>
    <mergeCell ref="B17:C17"/>
    <mergeCell ref="A18:A19"/>
    <mergeCell ref="B18:B19"/>
    <mergeCell ref="C18:C19"/>
    <mergeCell ref="D18:D19"/>
    <mergeCell ref="F18:F19"/>
    <mergeCell ref="B20:C20"/>
    <mergeCell ref="A21:A23"/>
    <mergeCell ref="B21:B23"/>
    <mergeCell ref="C21:C23"/>
    <mergeCell ref="D21:D23"/>
    <mergeCell ref="F21:F23"/>
    <mergeCell ref="B24:C24"/>
    <mergeCell ref="A25:A27"/>
    <mergeCell ref="B25:B27"/>
    <mergeCell ref="C25:C27"/>
    <mergeCell ref="D25:D27"/>
    <mergeCell ref="F25:F27"/>
    <mergeCell ref="A29:A30"/>
    <mergeCell ref="B29:B30"/>
    <mergeCell ref="C29:C30"/>
    <mergeCell ref="D29:D30"/>
    <mergeCell ref="F29:F30"/>
    <mergeCell ref="B32:C32"/>
    <mergeCell ref="A37:A44"/>
    <mergeCell ref="B37:B44"/>
    <mergeCell ref="C37:C44"/>
    <mergeCell ref="D37:D44"/>
    <mergeCell ref="F37:F44"/>
    <mergeCell ref="A45:A50"/>
    <mergeCell ref="B45:B50"/>
    <mergeCell ref="C45:C50"/>
    <mergeCell ref="D45:D50"/>
    <mergeCell ref="F45:F50"/>
    <mergeCell ref="B51:C51"/>
    <mergeCell ref="A52:A53"/>
    <mergeCell ref="B52:B53"/>
    <mergeCell ref="C52:C53"/>
    <mergeCell ref="D52:D53"/>
    <mergeCell ref="F52:F53"/>
    <mergeCell ref="B54:C54"/>
    <mergeCell ref="A57:A59"/>
    <mergeCell ref="B57:B59"/>
    <mergeCell ref="C57:C59"/>
    <mergeCell ref="D57:D59"/>
    <mergeCell ref="F57:F59"/>
    <mergeCell ref="A60:C61"/>
    <mergeCell ref="D60:D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10.28125" defaultRowHeight="12.75"/>
  <cols>
    <col min="1" max="1" width="4.57421875" style="80" customWidth="1"/>
    <col min="2" max="2" width="8.00390625" style="80" customWidth="1"/>
    <col min="3" max="3" width="24.00390625" style="80" customWidth="1"/>
    <col min="4" max="4" width="10.8515625" style="80" customWidth="1"/>
    <col min="5" max="5" width="11.7109375" style="80" customWidth="1"/>
    <col min="6" max="6" width="10.7109375" style="80" customWidth="1"/>
    <col min="7" max="7" width="15.57421875" style="80" customWidth="1"/>
    <col min="8" max="8" width="13.421875" style="80" customWidth="1"/>
    <col min="9" max="9" width="9.140625" style="80" customWidth="1"/>
    <col min="10" max="10" width="9.57421875" style="81" customWidth="1"/>
    <col min="11" max="11" width="9.28125" style="81" customWidth="1"/>
    <col min="12" max="16384" width="10.140625" style="81" customWidth="1"/>
  </cols>
  <sheetData>
    <row r="1" spans="1:11" ht="12.75">
      <c r="A1" s="82"/>
      <c r="B1" s="82"/>
      <c r="C1" s="82"/>
      <c r="D1" s="82"/>
      <c r="E1" s="82"/>
      <c r="F1" s="82"/>
      <c r="G1" s="83" t="s">
        <v>75</v>
      </c>
      <c r="H1" s="83"/>
      <c r="I1" s="83"/>
      <c r="J1" s="83"/>
      <c r="K1" s="83"/>
    </row>
    <row r="2" spans="1:11" ht="9.75" customHeight="1">
      <c r="A2" s="82"/>
      <c r="B2" s="82"/>
      <c r="C2" s="82"/>
      <c r="D2" s="82"/>
      <c r="E2" s="82"/>
      <c r="F2" s="82"/>
      <c r="G2" s="83" t="s">
        <v>76</v>
      </c>
      <c r="H2" s="83"/>
      <c r="I2" s="83"/>
      <c r="J2" s="83"/>
      <c r="K2" s="83"/>
    </row>
    <row r="3" spans="1:11" ht="9.75" customHeight="1">
      <c r="A3" s="82"/>
      <c r="B3" s="82"/>
      <c r="C3" s="82"/>
      <c r="D3" s="82"/>
      <c r="E3" s="82"/>
      <c r="F3" s="82"/>
      <c r="G3" s="83"/>
      <c r="H3" s="83"/>
      <c r="I3" s="83"/>
      <c r="J3" s="83"/>
      <c r="K3" s="83"/>
    </row>
    <row r="4" spans="1:11" ht="9.75" customHeight="1">
      <c r="A4" s="82"/>
      <c r="B4" s="82"/>
      <c r="C4" s="82"/>
      <c r="D4" s="82"/>
      <c r="E4" s="82"/>
      <c r="F4" s="82"/>
      <c r="G4" s="83"/>
      <c r="H4" s="83"/>
      <c r="I4" s="83"/>
      <c r="J4" s="83"/>
      <c r="K4" s="83"/>
    </row>
    <row r="5" spans="1:12" ht="11.25" customHeight="1">
      <c r="A5" s="82"/>
      <c r="B5" s="82"/>
      <c r="C5" s="82"/>
      <c r="D5" s="84" t="s">
        <v>77</v>
      </c>
      <c r="E5" s="84"/>
      <c r="F5" s="84"/>
      <c r="G5" s="85"/>
      <c r="I5" s="85"/>
      <c r="J5" s="85"/>
      <c r="K5" s="86"/>
      <c r="L5" s="85"/>
    </row>
    <row r="6" spans="1:11" ht="12.75" customHeight="1">
      <c r="A6" s="87" t="s">
        <v>2</v>
      </c>
      <c r="B6" s="87" t="s">
        <v>30</v>
      </c>
      <c r="C6" s="87" t="s">
        <v>31</v>
      </c>
      <c r="D6" s="88" t="s">
        <v>4</v>
      </c>
      <c r="E6" s="88"/>
      <c r="F6" s="88"/>
      <c r="G6" s="87" t="s">
        <v>78</v>
      </c>
      <c r="H6" s="87" t="s">
        <v>79</v>
      </c>
      <c r="I6" s="87" t="s">
        <v>80</v>
      </c>
      <c r="J6" s="87" t="s">
        <v>81</v>
      </c>
      <c r="K6" s="87" t="s">
        <v>82</v>
      </c>
    </row>
    <row r="7" spans="1:11" ht="64.5" customHeight="1">
      <c r="A7" s="87"/>
      <c r="B7" s="87"/>
      <c r="C7" s="87"/>
      <c r="D7" s="89" t="s">
        <v>11</v>
      </c>
      <c r="E7" s="87" t="s">
        <v>12</v>
      </c>
      <c r="F7" s="89" t="s">
        <v>13</v>
      </c>
      <c r="G7" s="87"/>
      <c r="H7" s="90" t="s">
        <v>83</v>
      </c>
      <c r="I7" s="87"/>
      <c r="J7" s="87"/>
      <c r="K7" s="87"/>
    </row>
    <row r="8" spans="1:11" ht="14.25" customHeight="1">
      <c r="A8" s="91">
        <v>1</v>
      </c>
      <c r="B8" s="91">
        <v>2</v>
      </c>
      <c r="C8" s="91">
        <v>3</v>
      </c>
      <c r="D8" s="92">
        <v>4</v>
      </c>
      <c r="E8" s="92">
        <v>5</v>
      </c>
      <c r="F8" s="92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</row>
    <row r="9" spans="1:11" ht="14.25" customHeight="1">
      <c r="A9" s="93" t="s">
        <v>33</v>
      </c>
      <c r="B9" s="93" t="s">
        <v>34</v>
      </c>
      <c r="C9" s="93"/>
      <c r="D9" s="94">
        <v>5370382.34</v>
      </c>
      <c r="E9" s="94">
        <f>SUM(E10)</f>
        <v>12000</v>
      </c>
      <c r="F9" s="94">
        <f>SUM(D9:E9)</f>
        <v>5382382.34</v>
      </c>
      <c r="G9" s="95">
        <v>5382382.34</v>
      </c>
      <c r="H9" s="95">
        <v>3341381.84</v>
      </c>
      <c r="I9" s="95"/>
      <c r="J9" s="95"/>
      <c r="K9" s="95"/>
    </row>
    <row r="10" spans="1:11" ht="21" customHeight="1">
      <c r="A10" s="91"/>
      <c r="B10" s="91" t="s">
        <v>35</v>
      </c>
      <c r="C10" s="91" t="s">
        <v>36</v>
      </c>
      <c r="D10" s="96">
        <v>2029000.5</v>
      </c>
      <c r="E10" s="96">
        <v>12000</v>
      </c>
      <c r="F10" s="96">
        <f>SUM(D10:E10)</f>
        <v>2041000.5</v>
      </c>
      <c r="G10" s="97">
        <v>12000</v>
      </c>
      <c r="H10" s="97"/>
      <c r="I10" s="97"/>
      <c r="J10" s="97"/>
      <c r="K10" s="97"/>
    </row>
    <row r="11" spans="1:11" ht="14.25" customHeight="1">
      <c r="A11" s="93">
        <v>600</v>
      </c>
      <c r="B11" s="93" t="s">
        <v>37</v>
      </c>
      <c r="C11" s="93"/>
      <c r="D11" s="94">
        <v>704197.08</v>
      </c>
      <c r="E11" s="94">
        <f>E12+E13</f>
        <v>-102000</v>
      </c>
      <c r="F11" s="94">
        <f>SUM(D11:E11)</f>
        <v>602197.08</v>
      </c>
      <c r="G11" s="95">
        <v>602197.08</v>
      </c>
      <c r="H11" s="95"/>
      <c r="I11" s="95"/>
      <c r="J11" s="95"/>
      <c r="K11" s="95">
        <v>0</v>
      </c>
    </row>
    <row r="12" spans="1:11" ht="14.25" customHeight="1">
      <c r="A12" s="91"/>
      <c r="B12" s="91">
        <v>60016</v>
      </c>
      <c r="C12" s="91" t="s">
        <v>38</v>
      </c>
      <c r="D12" s="96">
        <v>704197.08</v>
      </c>
      <c r="E12" s="96">
        <v>-70000</v>
      </c>
      <c r="F12" s="96">
        <f>SUM(D12:E13)</f>
        <v>602197.08</v>
      </c>
      <c r="G12" s="96"/>
      <c r="H12" s="97"/>
      <c r="I12" s="97"/>
      <c r="J12" s="97"/>
      <c r="K12" s="97">
        <v>-70000</v>
      </c>
    </row>
    <row r="13" spans="1:11" ht="14.25" customHeight="1">
      <c r="A13" s="91"/>
      <c r="B13" s="91"/>
      <c r="C13" s="91"/>
      <c r="D13" s="96"/>
      <c r="E13" s="96">
        <v>-32000</v>
      </c>
      <c r="F13" s="96"/>
      <c r="G13" s="96">
        <v>-32000</v>
      </c>
      <c r="H13" s="97"/>
      <c r="I13" s="97"/>
      <c r="J13" s="97"/>
      <c r="K13" s="97"/>
    </row>
    <row r="14" spans="1:11" ht="14.25" customHeight="1">
      <c r="A14" s="93">
        <v>700</v>
      </c>
      <c r="B14" s="93" t="s">
        <v>72</v>
      </c>
      <c r="C14" s="93"/>
      <c r="D14" s="94">
        <v>103080.44</v>
      </c>
      <c r="E14" s="94">
        <f>SUM(E15:E16)</f>
        <v>24500</v>
      </c>
      <c r="F14" s="94">
        <f>SUM(D14:E14)</f>
        <v>127580.44</v>
      </c>
      <c r="G14" s="95">
        <v>127580.44</v>
      </c>
      <c r="H14" s="95"/>
      <c r="I14" s="98"/>
      <c r="J14" s="98"/>
      <c r="K14" s="98"/>
    </row>
    <row r="15" spans="1:11" ht="21.75" customHeight="1">
      <c r="A15" s="91"/>
      <c r="B15" s="91">
        <v>70005</v>
      </c>
      <c r="C15" s="91" t="s">
        <v>42</v>
      </c>
      <c r="D15" s="96">
        <v>103080.44</v>
      </c>
      <c r="E15" s="96">
        <v>32000</v>
      </c>
      <c r="F15" s="96">
        <f>SUM(D15:E16)</f>
        <v>127580.44</v>
      </c>
      <c r="G15" s="96">
        <v>32000</v>
      </c>
      <c r="H15" s="97"/>
      <c r="I15" s="99"/>
      <c r="J15" s="99"/>
      <c r="K15" s="99"/>
    </row>
    <row r="16" spans="1:11" ht="21.75" customHeight="1">
      <c r="A16" s="91"/>
      <c r="B16" s="91"/>
      <c r="C16" s="91"/>
      <c r="D16" s="96"/>
      <c r="E16" s="96">
        <v>-7500</v>
      </c>
      <c r="F16" s="96"/>
      <c r="G16" s="96">
        <v>-7500</v>
      </c>
      <c r="H16" s="97"/>
      <c r="I16" s="99"/>
      <c r="J16" s="99"/>
      <c r="K16" s="99"/>
    </row>
    <row r="17" spans="1:11" ht="21.75" customHeight="1">
      <c r="A17" s="93">
        <v>801</v>
      </c>
      <c r="B17" s="93" t="s">
        <v>17</v>
      </c>
      <c r="C17" s="93"/>
      <c r="D17" s="94">
        <v>787388.54</v>
      </c>
      <c r="E17" s="94">
        <f>SUM(E18:E20)</f>
        <v>-10650</v>
      </c>
      <c r="F17" s="94">
        <f>SUM(D17:E17)</f>
        <v>776738.54</v>
      </c>
      <c r="G17" s="94">
        <v>776738.54</v>
      </c>
      <c r="H17" s="95"/>
      <c r="I17" s="98"/>
      <c r="J17" s="98"/>
      <c r="K17" s="98"/>
    </row>
    <row r="18" spans="1:11" ht="21.75" customHeight="1">
      <c r="A18" s="91"/>
      <c r="B18" s="91">
        <v>80101</v>
      </c>
      <c r="C18" s="91" t="s">
        <v>45</v>
      </c>
      <c r="D18" s="96">
        <v>787388.54</v>
      </c>
      <c r="E18" s="96">
        <v>20000</v>
      </c>
      <c r="F18" s="96">
        <f>SUM(D18:E20)</f>
        <v>776738.54</v>
      </c>
      <c r="G18" s="96">
        <v>20000</v>
      </c>
      <c r="H18" s="97"/>
      <c r="I18" s="99"/>
      <c r="J18" s="99"/>
      <c r="K18" s="99"/>
    </row>
    <row r="19" spans="1:11" ht="21.75" customHeight="1">
      <c r="A19" s="91"/>
      <c r="B19" s="91"/>
      <c r="C19" s="91"/>
      <c r="D19" s="96"/>
      <c r="E19" s="96">
        <v>-22650</v>
      </c>
      <c r="F19" s="96"/>
      <c r="G19" s="96">
        <v>-22650</v>
      </c>
      <c r="H19" s="97"/>
      <c r="I19" s="99"/>
      <c r="J19" s="99"/>
      <c r="K19" s="99"/>
    </row>
    <row r="20" spans="1:11" ht="21.75" customHeight="1">
      <c r="A20" s="91"/>
      <c r="B20" s="91"/>
      <c r="C20" s="91"/>
      <c r="D20" s="96"/>
      <c r="E20" s="96">
        <v>-8000</v>
      </c>
      <c r="F20" s="96"/>
      <c r="G20" s="96">
        <v>-8000</v>
      </c>
      <c r="H20" s="97"/>
      <c r="I20" s="99"/>
      <c r="J20" s="99"/>
      <c r="K20" s="99"/>
    </row>
    <row r="21" spans="1:11" ht="18" customHeight="1">
      <c r="A21" s="93" t="s">
        <v>74</v>
      </c>
      <c r="B21" s="93"/>
      <c r="C21" s="93"/>
      <c r="D21" s="94">
        <v>7344187.9</v>
      </c>
      <c r="E21" s="94">
        <v>64000</v>
      </c>
      <c r="F21" s="94">
        <f>SUM(D21:E22)</f>
        <v>7268037.9</v>
      </c>
      <c r="G21" s="94">
        <v>6769862.4</v>
      </c>
      <c r="H21" s="95">
        <v>3341381.84</v>
      </c>
      <c r="I21" s="95"/>
      <c r="J21" s="95"/>
      <c r="K21" s="95">
        <v>498175.5</v>
      </c>
    </row>
    <row r="22" spans="1:11" s="82" customFormat="1" ht="15" customHeight="1">
      <c r="A22" s="93"/>
      <c r="B22" s="93"/>
      <c r="C22" s="93"/>
      <c r="D22" s="94"/>
      <c r="E22" s="95">
        <v>-140150</v>
      </c>
      <c r="F22" s="94"/>
      <c r="G22" s="94"/>
      <c r="H22" s="94"/>
      <c r="I22" s="94"/>
      <c r="J22" s="94"/>
      <c r="K22" s="94"/>
    </row>
    <row r="24" ht="12.75">
      <c r="A24" s="100"/>
    </row>
    <row r="28" ht="12.75">
      <c r="G28" s="86"/>
    </row>
  </sheetData>
  <mergeCells count="37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B11:C11"/>
    <mergeCell ref="A12:A13"/>
    <mergeCell ref="B12:B13"/>
    <mergeCell ref="C12:C13"/>
    <mergeCell ref="D12:D13"/>
    <mergeCell ref="F12:F13"/>
    <mergeCell ref="B14:C14"/>
    <mergeCell ref="A15:A16"/>
    <mergeCell ref="B15:B16"/>
    <mergeCell ref="C15:C16"/>
    <mergeCell ref="D15:D16"/>
    <mergeCell ref="F15:F16"/>
    <mergeCell ref="B17:C17"/>
    <mergeCell ref="A18:A20"/>
    <mergeCell ref="B18:B20"/>
    <mergeCell ref="C18:C20"/>
    <mergeCell ref="D18:D20"/>
    <mergeCell ref="F18:F20"/>
    <mergeCell ref="A21:C22"/>
    <mergeCell ref="D21:D22"/>
    <mergeCell ref="F21:F22"/>
    <mergeCell ref="G21:G22"/>
    <mergeCell ref="H21:H22"/>
    <mergeCell ref="I21:I22"/>
    <mergeCell ref="J21:J22"/>
    <mergeCell ref="K21:K2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"/>
    </sheetView>
  </sheetViews>
  <sheetFormatPr defaultColWidth="12.57421875" defaultRowHeight="12.75"/>
  <cols>
    <col min="1" max="1" width="3.7109375" style="101" customWidth="1"/>
    <col min="2" max="2" width="5.421875" style="101" customWidth="1"/>
    <col min="3" max="3" width="8.140625" style="101" customWidth="1"/>
    <col min="4" max="4" width="31.421875" style="101" customWidth="1"/>
    <col min="5" max="5" width="13.140625" style="101" customWidth="1"/>
    <col min="6" max="6" width="11.8515625" style="101" customWidth="1"/>
    <col min="7" max="7" width="11.421875" style="101" customWidth="1"/>
    <col min="8" max="8" width="11.7109375" style="101" customWidth="1"/>
    <col min="9" max="9" width="14.28125" style="101" customWidth="1"/>
    <col min="10" max="10" width="11.7109375" style="101" customWidth="1"/>
    <col min="11" max="11" width="8.00390625" style="101" customWidth="1"/>
    <col min="12" max="16384" width="11.57421875" style="101" customWidth="1"/>
  </cols>
  <sheetData>
    <row r="1" spans="1:12" ht="12.75">
      <c r="A1" s="102"/>
      <c r="B1" s="102"/>
      <c r="C1" s="102"/>
      <c r="D1" s="102"/>
      <c r="E1" s="102"/>
      <c r="F1" s="102"/>
      <c r="G1" s="102" t="s">
        <v>84</v>
      </c>
      <c r="H1" s="47"/>
      <c r="I1" s="47"/>
      <c r="J1" s="48"/>
      <c r="K1" s="103"/>
      <c r="L1" s="103"/>
    </row>
    <row r="2" spans="1:12" ht="12.75">
      <c r="A2" s="102"/>
      <c r="B2" s="102"/>
      <c r="C2" s="102"/>
      <c r="D2" s="102"/>
      <c r="E2" s="102"/>
      <c r="F2" s="102"/>
      <c r="G2" s="102" t="s">
        <v>85</v>
      </c>
      <c r="H2" s="47"/>
      <c r="I2" s="47"/>
      <c r="J2" s="48"/>
      <c r="K2" s="103"/>
      <c r="L2" s="103"/>
    </row>
    <row r="3" spans="1:1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7.25" customHeight="1">
      <c r="A4" s="104" t="s">
        <v>86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9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11" ht="12.75" customHeight="1">
      <c r="A7" s="107" t="s">
        <v>87</v>
      </c>
      <c r="B7" s="108" t="s">
        <v>2</v>
      </c>
      <c r="C7" s="107" t="s">
        <v>88</v>
      </c>
      <c r="D7" s="109" t="s">
        <v>89</v>
      </c>
      <c r="E7" s="110" t="s">
        <v>90</v>
      </c>
      <c r="F7" s="110" t="s">
        <v>91</v>
      </c>
      <c r="G7" s="110"/>
      <c r="H7" s="110"/>
      <c r="I7" s="110"/>
      <c r="J7" s="110"/>
      <c r="K7" s="111" t="s">
        <v>92</v>
      </c>
    </row>
    <row r="8" spans="1:11" ht="12.75" customHeight="1">
      <c r="A8" s="107"/>
      <c r="B8" s="107"/>
      <c r="C8" s="107"/>
      <c r="D8" s="109"/>
      <c r="E8" s="110"/>
      <c r="F8" s="110" t="s">
        <v>93</v>
      </c>
      <c r="G8" s="110" t="s">
        <v>94</v>
      </c>
      <c r="H8" s="110"/>
      <c r="I8" s="110"/>
      <c r="J8" s="110"/>
      <c r="K8" s="111"/>
    </row>
    <row r="9" spans="1:11" ht="12.75" customHeight="1">
      <c r="A9" s="107"/>
      <c r="B9" s="107"/>
      <c r="C9" s="107"/>
      <c r="D9" s="109"/>
      <c r="E9" s="110"/>
      <c r="F9" s="110"/>
      <c r="G9" s="110" t="s">
        <v>95</v>
      </c>
      <c r="H9" s="110" t="s">
        <v>96</v>
      </c>
      <c r="I9" s="110" t="s">
        <v>97</v>
      </c>
      <c r="J9" s="111" t="s">
        <v>98</v>
      </c>
      <c r="K9" s="111"/>
    </row>
    <row r="10" spans="1:11" ht="12.75">
      <c r="A10" s="107"/>
      <c r="B10" s="107"/>
      <c r="C10" s="107"/>
      <c r="D10" s="109"/>
      <c r="E10" s="110"/>
      <c r="F10" s="110"/>
      <c r="G10" s="110"/>
      <c r="H10" s="110"/>
      <c r="I10" s="110"/>
      <c r="J10" s="111"/>
      <c r="K10" s="111"/>
    </row>
    <row r="11" spans="1:11" ht="51.75" customHeight="1">
      <c r="A11" s="107"/>
      <c r="B11" s="107"/>
      <c r="C11" s="107"/>
      <c r="D11" s="109"/>
      <c r="E11" s="110"/>
      <c r="F11" s="110"/>
      <c r="G11" s="110"/>
      <c r="H11" s="110"/>
      <c r="I11" s="110"/>
      <c r="J11" s="111"/>
      <c r="K11" s="111"/>
    </row>
    <row r="12" spans="1:11" ht="12.75">
      <c r="A12" s="112">
        <v>1</v>
      </c>
      <c r="B12" s="112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2">
        <v>11</v>
      </c>
    </row>
    <row r="13" spans="1:11" ht="33.75" customHeight="1">
      <c r="A13" s="113">
        <v>1</v>
      </c>
      <c r="B13" s="113" t="s">
        <v>33</v>
      </c>
      <c r="C13" s="113" t="s">
        <v>99</v>
      </c>
      <c r="D13" s="114" t="s">
        <v>100</v>
      </c>
      <c r="E13" s="115">
        <v>4391381.84</v>
      </c>
      <c r="F13" s="115">
        <v>3341381.84</v>
      </c>
      <c r="G13" s="115">
        <v>646000</v>
      </c>
      <c r="H13" s="116">
        <v>861090.68</v>
      </c>
      <c r="I13" s="117" t="s">
        <v>101</v>
      </c>
      <c r="J13" s="116"/>
      <c r="K13" s="116"/>
    </row>
    <row r="14" spans="1:11" ht="50.25" customHeight="1">
      <c r="A14" s="113"/>
      <c r="B14" s="113"/>
      <c r="C14" s="113"/>
      <c r="D14" s="114"/>
      <c r="E14" s="115"/>
      <c r="F14" s="115"/>
      <c r="G14" s="115"/>
      <c r="H14" s="116">
        <v>1706791.16</v>
      </c>
      <c r="I14" s="117"/>
      <c r="J14" s="116"/>
      <c r="K14" s="116"/>
    </row>
    <row r="15" spans="1:11" ht="52.5" customHeight="1">
      <c r="A15" s="113">
        <v>2</v>
      </c>
      <c r="B15" s="113" t="s">
        <v>33</v>
      </c>
      <c r="C15" s="113" t="s">
        <v>35</v>
      </c>
      <c r="D15" s="118" t="s">
        <v>102</v>
      </c>
      <c r="E15" s="115">
        <v>100000</v>
      </c>
      <c r="F15" s="115">
        <v>100000</v>
      </c>
      <c r="G15" s="115">
        <v>100000</v>
      </c>
      <c r="H15" s="115">
        <v>0</v>
      </c>
      <c r="I15" s="119" t="s">
        <v>103</v>
      </c>
      <c r="J15" s="120"/>
      <c r="K15" s="120"/>
    </row>
    <row r="16" spans="1:11" ht="33.75" customHeight="1">
      <c r="A16" s="113">
        <v>3</v>
      </c>
      <c r="B16" s="113" t="s">
        <v>33</v>
      </c>
      <c r="C16" s="113" t="s">
        <v>35</v>
      </c>
      <c r="D16" s="118" t="s">
        <v>104</v>
      </c>
      <c r="E16" s="115">
        <v>60000</v>
      </c>
      <c r="F16" s="115">
        <v>60000</v>
      </c>
      <c r="G16" s="115">
        <v>60000</v>
      </c>
      <c r="H16" s="115">
        <v>0</v>
      </c>
      <c r="I16" s="119" t="s">
        <v>103</v>
      </c>
      <c r="J16" s="120"/>
      <c r="K16" s="120"/>
    </row>
    <row r="17" spans="1:11" ht="44.25" customHeight="1">
      <c r="A17" s="113">
        <v>4</v>
      </c>
      <c r="B17" s="113" t="s">
        <v>33</v>
      </c>
      <c r="C17" s="113" t="s">
        <v>35</v>
      </c>
      <c r="D17" s="118" t="s">
        <v>105</v>
      </c>
      <c r="E17" s="115">
        <v>1060000.5</v>
      </c>
      <c r="F17" s="115">
        <v>1060000.5</v>
      </c>
      <c r="G17" s="115">
        <v>75000</v>
      </c>
      <c r="H17" s="121">
        <v>835000.5</v>
      </c>
      <c r="I17" s="117" t="s">
        <v>106</v>
      </c>
      <c r="J17" s="120"/>
      <c r="K17" s="120"/>
    </row>
    <row r="18" spans="1:11" ht="36" customHeight="1">
      <c r="A18" s="113">
        <v>5</v>
      </c>
      <c r="B18" s="113" t="s">
        <v>33</v>
      </c>
      <c r="C18" s="113" t="s">
        <v>35</v>
      </c>
      <c r="D18" s="118" t="s">
        <v>107</v>
      </c>
      <c r="E18" s="115">
        <v>62000</v>
      </c>
      <c r="F18" s="115">
        <v>62000</v>
      </c>
      <c r="G18" s="115">
        <v>62000</v>
      </c>
      <c r="H18" s="115">
        <v>0</v>
      </c>
      <c r="I18" s="122" t="s">
        <v>103</v>
      </c>
      <c r="J18" s="120"/>
      <c r="K18" s="120"/>
    </row>
    <row r="19" spans="1:11" ht="36" customHeight="1">
      <c r="A19" s="113">
        <v>6</v>
      </c>
      <c r="B19" s="113" t="s">
        <v>33</v>
      </c>
      <c r="C19" s="113" t="s">
        <v>35</v>
      </c>
      <c r="D19" s="123" t="s">
        <v>108</v>
      </c>
      <c r="E19" s="115">
        <v>747000</v>
      </c>
      <c r="F19" s="115">
        <v>747000</v>
      </c>
      <c r="G19" s="115">
        <v>132000</v>
      </c>
      <c r="H19" s="115">
        <v>565000</v>
      </c>
      <c r="I19" s="124" t="s">
        <v>109</v>
      </c>
      <c r="J19" s="120"/>
      <c r="K19" s="120"/>
    </row>
    <row r="20" spans="1:11" ht="36" customHeight="1">
      <c r="A20" s="113">
        <v>7</v>
      </c>
      <c r="B20" s="113" t="s">
        <v>33</v>
      </c>
      <c r="C20" s="113" t="s">
        <v>35</v>
      </c>
      <c r="D20" s="123" t="s">
        <v>110</v>
      </c>
      <c r="E20" s="125">
        <v>0</v>
      </c>
      <c r="F20" s="125">
        <v>0</v>
      </c>
      <c r="G20" s="125">
        <v>0</v>
      </c>
      <c r="H20" s="115"/>
      <c r="I20" s="119" t="s">
        <v>103</v>
      </c>
      <c r="J20" s="120"/>
      <c r="K20" s="120"/>
    </row>
    <row r="21" spans="1:11" ht="32.25" customHeight="1">
      <c r="A21" s="113"/>
      <c r="B21" s="113"/>
      <c r="C21" s="113"/>
      <c r="D21" s="123" t="s">
        <v>111</v>
      </c>
      <c r="E21" s="125">
        <v>12000</v>
      </c>
      <c r="F21" s="125">
        <v>12000</v>
      </c>
      <c r="G21" s="125">
        <v>12000</v>
      </c>
      <c r="H21" s="115"/>
      <c r="I21" s="119" t="s">
        <v>103</v>
      </c>
      <c r="J21" s="120"/>
      <c r="K21" s="120"/>
    </row>
    <row r="22" spans="1:11" ht="36" customHeight="1">
      <c r="A22" s="126" t="s">
        <v>112</v>
      </c>
      <c r="B22" s="126"/>
      <c r="C22" s="126"/>
      <c r="D22" s="127"/>
      <c r="E22" s="128">
        <f>E13+E15+E16+E17+E18+E19+E21</f>
        <v>6432382.34</v>
      </c>
      <c r="F22" s="128">
        <f>F13+F15+F16+F17+F18+F19+F21</f>
        <v>5382382.34</v>
      </c>
      <c r="G22" s="128">
        <f>G13+G15+G16+G17+G18+G19+G21</f>
        <v>1087000</v>
      </c>
      <c r="H22" s="128">
        <v>3967882.34</v>
      </c>
      <c r="I22" s="129" t="s">
        <v>113</v>
      </c>
      <c r="J22" s="130"/>
      <c r="K22" s="131"/>
    </row>
    <row r="23" spans="1:11" ht="39" customHeight="1">
      <c r="A23" s="113">
        <v>8</v>
      </c>
      <c r="B23" s="113">
        <v>400</v>
      </c>
      <c r="C23" s="113">
        <v>40002</v>
      </c>
      <c r="D23" s="118" t="s">
        <v>114</v>
      </c>
      <c r="E23" s="115">
        <v>14277</v>
      </c>
      <c r="F23" s="115">
        <v>14277</v>
      </c>
      <c r="G23" s="115">
        <v>14277</v>
      </c>
      <c r="H23" s="115">
        <v>0</v>
      </c>
      <c r="I23" s="122" t="s">
        <v>103</v>
      </c>
      <c r="J23" s="132"/>
      <c r="K23" s="132"/>
    </row>
    <row r="24" spans="1:11" ht="34.5" customHeight="1">
      <c r="A24" s="133">
        <v>9</v>
      </c>
      <c r="B24" s="134">
        <v>400</v>
      </c>
      <c r="C24" s="134">
        <v>40002</v>
      </c>
      <c r="D24" s="123" t="s">
        <v>115</v>
      </c>
      <c r="E24" s="125">
        <v>65000</v>
      </c>
      <c r="F24" s="125">
        <v>65000</v>
      </c>
      <c r="G24" s="125">
        <v>65000</v>
      </c>
      <c r="H24" s="125">
        <v>0</v>
      </c>
      <c r="I24" s="122" t="s">
        <v>103</v>
      </c>
      <c r="J24" s="132"/>
      <c r="K24" s="132"/>
    </row>
    <row r="25" spans="1:11" ht="36.75" customHeight="1">
      <c r="A25" s="133">
        <v>10</v>
      </c>
      <c r="B25" s="134">
        <v>400</v>
      </c>
      <c r="C25" s="134">
        <v>40002</v>
      </c>
      <c r="D25" s="123" t="s">
        <v>116</v>
      </c>
      <c r="E25" s="125">
        <v>20000</v>
      </c>
      <c r="F25" s="125">
        <v>20000</v>
      </c>
      <c r="G25" s="125">
        <v>20000</v>
      </c>
      <c r="H25" s="125">
        <v>0</v>
      </c>
      <c r="I25" s="119" t="s">
        <v>103</v>
      </c>
      <c r="J25" s="132"/>
      <c r="K25" s="132"/>
    </row>
    <row r="26" spans="1:11" ht="36.75" customHeight="1">
      <c r="A26" s="135" t="s">
        <v>117</v>
      </c>
      <c r="B26" s="135"/>
      <c r="C26" s="135"/>
      <c r="D26" s="136"/>
      <c r="E26" s="137">
        <f>E23+E24+E25</f>
        <v>99277</v>
      </c>
      <c r="F26" s="137">
        <f>F23+F24+F25</f>
        <v>99277</v>
      </c>
      <c r="G26" s="137">
        <f>G23+G24+G25</f>
        <v>99277</v>
      </c>
      <c r="H26" s="137">
        <f>H23+H24+H25</f>
        <v>0</v>
      </c>
      <c r="I26" s="138" t="s">
        <v>118</v>
      </c>
      <c r="J26" s="131"/>
      <c r="K26" s="131"/>
    </row>
    <row r="27" spans="1:11" ht="36.75" customHeight="1">
      <c r="A27" s="134">
        <v>11</v>
      </c>
      <c r="B27" s="134">
        <v>600</v>
      </c>
      <c r="C27" s="134">
        <v>60016</v>
      </c>
      <c r="D27" s="123" t="s">
        <v>119</v>
      </c>
      <c r="E27" s="125">
        <v>300000</v>
      </c>
      <c r="F27" s="125">
        <v>300000</v>
      </c>
      <c r="G27" s="125">
        <v>300000</v>
      </c>
      <c r="H27" s="125">
        <v>0</v>
      </c>
      <c r="I27" s="119" t="s">
        <v>103</v>
      </c>
      <c r="J27" s="132"/>
      <c r="K27" s="132"/>
    </row>
    <row r="28" spans="1:11" ht="36.75" customHeight="1">
      <c r="A28" s="134"/>
      <c r="B28" s="134"/>
      <c r="C28" s="134"/>
      <c r="D28" s="123" t="s">
        <v>111</v>
      </c>
      <c r="E28" s="125">
        <v>268000</v>
      </c>
      <c r="F28" s="125">
        <v>268000</v>
      </c>
      <c r="G28" s="125">
        <v>268000</v>
      </c>
      <c r="H28" s="125">
        <v>0</v>
      </c>
      <c r="I28" s="119" t="s">
        <v>103</v>
      </c>
      <c r="J28" s="132"/>
      <c r="K28" s="132"/>
    </row>
    <row r="29" spans="1:11" ht="35.25" customHeight="1">
      <c r="A29" s="134">
        <v>12</v>
      </c>
      <c r="B29" s="134">
        <v>600</v>
      </c>
      <c r="C29" s="134">
        <v>60016</v>
      </c>
      <c r="D29" s="123" t="s">
        <v>120</v>
      </c>
      <c r="E29" s="125">
        <v>160000</v>
      </c>
      <c r="F29" s="125">
        <v>160000</v>
      </c>
      <c r="G29" s="125">
        <v>160000</v>
      </c>
      <c r="H29" s="125">
        <v>0</v>
      </c>
      <c r="I29" s="119" t="s">
        <v>103</v>
      </c>
      <c r="J29" s="132"/>
      <c r="K29" s="132"/>
    </row>
    <row r="30" spans="1:11" ht="34.5" customHeight="1">
      <c r="A30" s="134">
        <v>13</v>
      </c>
      <c r="B30" s="134">
        <v>600</v>
      </c>
      <c r="C30" s="134">
        <v>60016</v>
      </c>
      <c r="D30" s="123" t="s">
        <v>121</v>
      </c>
      <c r="E30" s="125">
        <v>72000</v>
      </c>
      <c r="F30" s="125">
        <v>72000</v>
      </c>
      <c r="G30" s="125">
        <v>72000</v>
      </c>
      <c r="H30" s="125">
        <v>0</v>
      </c>
      <c r="I30" s="119" t="s">
        <v>103</v>
      </c>
      <c r="J30" s="132"/>
      <c r="K30" s="132"/>
    </row>
    <row r="31" spans="1:11" ht="56.25" customHeight="1">
      <c r="A31" s="134">
        <v>14</v>
      </c>
      <c r="B31" s="134">
        <v>600</v>
      </c>
      <c r="C31" s="134">
        <v>60016</v>
      </c>
      <c r="D31" s="123" t="s">
        <v>122</v>
      </c>
      <c r="E31" s="125">
        <v>10000</v>
      </c>
      <c r="F31" s="125">
        <v>10000</v>
      </c>
      <c r="G31" s="125">
        <v>10000</v>
      </c>
      <c r="H31" s="125">
        <v>0</v>
      </c>
      <c r="I31" s="119" t="s">
        <v>123</v>
      </c>
      <c r="J31" s="132"/>
      <c r="K31" s="132"/>
    </row>
    <row r="32" spans="1:11" ht="45" customHeight="1">
      <c r="A32" s="134">
        <v>15</v>
      </c>
      <c r="B32" s="134">
        <v>600</v>
      </c>
      <c r="C32" s="134">
        <v>60016</v>
      </c>
      <c r="D32" s="123" t="s">
        <v>124</v>
      </c>
      <c r="E32" s="125">
        <v>30000</v>
      </c>
      <c r="F32" s="125">
        <v>30000</v>
      </c>
      <c r="G32" s="125">
        <v>30000</v>
      </c>
      <c r="H32" s="125">
        <v>0</v>
      </c>
      <c r="I32" s="119" t="s">
        <v>103</v>
      </c>
      <c r="J32" s="132"/>
      <c r="K32" s="132"/>
    </row>
    <row r="33" spans="1:11" ht="45.75" customHeight="1">
      <c r="A33" s="134">
        <v>16</v>
      </c>
      <c r="B33" s="134">
        <v>600</v>
      </c>
      <c r="C33" s="134">
        <v>60016</v>
      </c>
      <c r="D33" s="123" t="s">
        <v>125</v>
      </c>
      <c r="E33" s="125">
        <v>50000</v>
      </c>
      <c r="F33" s="125">
        <v>50000</v>
      </c>
      <c r="G33" s="125">
        <v>50000</v>
      </c>
      <c r="H33" s="125">
        <v>0</v>
      </c>
      <c r="I33" s="119" t="s">
        <v>103</v>
      </c>
      <c r="J33" s="132"/>
      <c r="K33" s="132"/>
    </row>
    <row r="34" spans="1:11" ht="40.5" customHeight="1">
      <c r="A34" s="134">
        <v>17</v>
      </c>
      <c r="B34" s="134">
        <v>600</v>
      </c>
      <c r="C34" s="134">
        <v>60016</v>
      </c>
      <c r="D34" s="123" t="s">
        <v>126</v>
      </c>
      <c r="E34" s="125">
        <v>12197.08</v>
      </c>
      <c r="F34" s="125">
        <v>12197.08</v>
      </c>
      <c r="G34" s="125">
        <v>12197.08</v>
      </c>
      <c r="H34" s="125">
        <v>0</v>
      </c>
      <c r="I34" s="119" t="s">
        <v>103</v>
      </c>
      <c r="J34" s="132"/>
      <c r="K34" s="132"/>
    </row>
    <row r="35" spans="1:11" ht="35.25" customHeight="1">
      <c r="A35" s="126" t="s">
        <v>127</v>
      </c>
      <c r="B35" s="126"/>
      <c r="C35" s="126"/>
      <c r="D35" s="136"/>
      <c r="E35" s="137">
        <f>E28+E29+E30+E31+E32+E33+E34</f>
        <v>602197.08</v>
      </c>
      <c r="F35" s="137">
        <f>F28+F29+F30+F31+F32+F33+F34</f>
        <v>602197.08</v>
      </c>
      <c r="G35" s="137">
        <f>G28+G29+G30+G31+G32+G33+G34</f>
        <v>602197.08</v>
      </c>
      <c r="H35" s="137">
        <v>0</v>
      </c>
      <c r="I35" s="138" t="s">
        <v>128</v>
      </c>
      <c r="J35" s="139"/>
      <c r="K35" s="139"/>
    </row>
    <row r="36" spans="1:11" ht="43.5" customHeight="1">
      <c r="A36" s="134">
        <v>18</v>
      </c>
      <c r="B36" s="134">
        <v>700</v>
      </c>
      <c r="C36" s="134">
        <v>70005</v>
      </c>
      <c r="D36" s="123" t="s">
        <v>129</v>
      </c>
      <c r="E36" s="125">
        <v>7500</v>
      </c>
      <c r="F36" s="125">
        <v>7500</v>
      </c>
      <c r="G36" s="125">
        <v>7500</v>
      </c>
      <c r="H36" s="125">
        <v>0</v>
      </c>
      <c r="I36" s="119" t="s">
        <v>103</v>
      </c>
      <c r="J36" s="132"/>
      <c r="K36" s="132"/>
    </row>
    <row r="37" spans="1:11" ht="37.5" customHeight="1">
      <c r="A37" s="134"/>
      <c r="B37" s="134"/>
      <c r="C37" s="134"/>
      <c r="D37" s="123" t="s">
        <v>130</v>
      </c>
      <c r="E37" s="125">
        <v>0</v>
      </c>
      <c r="F37" s="125">
        <v>0</v>
      </c>
      <c r="G37" s="125">
        <v>0</v>
      </c>
      <c r="H37" s="125">
        <v>0</v>
      </c>
      <c r="I37" s="119" t="s">
        <v>103</v>
      </c>
      <c r="J37" s="132"/>
      <c r="K37" s="132"/>
    </row>
    <row r="38" spans="1:11" ht="46.5" customHeight="1">
      <c r="A38" s="134">
        <v>19</v>
      </c>
      <c r="B38" s="134">
        <v>700</v>
      </c>
      <c r="C38" s="134">
        <v>70005</v>
      </c>
      <c r="D38" s="123" t="s">
        <v>131</v>
      </c>
      <c r="E38" s="125">
        <v>9748.68</v>
      </c>
      <c r="F38" s="125">
        <v>9748.68</v>
      </c>
      <c r="G38" s="125">
        <v>9748.68</v>
      </c>
      <c r="H38" s="125">
        <v>0</v>
      </c>
      <c r="I38" s="119" t="s">
        <v>103</v>
      </c>
      <c r="J38" s="132"/>
      <c r="K38" s="132"/>
    </row>
    <row r="39" spans="1:11" ht="41.25" customHeight="1">
      <c r="A39" s="134">
        <v>20</v>
      </c>
      <c r="B39" s="134">
        <v>700</v>
      </c>
      <c r="C39" s="134">
        <v>70005</v>
      </c>
      <c r="D39" s="123" t="s">
        <v>132</v>
      </c>
      <c r="E39" s="125">
        <v>10220.39</v>
      </c>
      <c r="F39" s="125">
        <v>10220.39</v>
      </c>
      <c r="G39" s="125">
        <v>10220.39</v>
      </c>
      <c r="H39" s="125">
        <v>0</v>
      </c>
      <c r="I39" s="119" t="s">
        <v>103</v>
      </c>
      <c r="J39" s="132"/>
      <c r="K39" s="132"/>
    </row>
    <row r="40" spans="1:11" ht="47.25" customHeight="1">
      <c r="A40" s="134">
        <v>21</v>
      </c>
      <c r="B40" s="134">
        <v>700</v>
      </c>
      <c r="C40" s="134">
        <v>70005</v>
      </c>
      <c r="D40" s="123" t="s">
        <v>133</v>
      </c>
      <c r="E40" s="125">
        <v>15611.37</v>
      </c>
      <c r="F40" s="125">
        <v>15611.37</v>
      </c>
      <c r="G40" s="125">
        <v>15611.37</v>
      </c>
      <c r="H40" s="125">
        <v>0</v>
      </c>
      <c r="I40" s="119" t="s">
        <v>103</v>
      </c>
      <c r="J40" s="132"/>
      <c r="K40" s="132"/>
    </row>
    <row r="41" spans="1:11" ht="36.75" customHeight="1">
      <c r="A41" s="134">
        <v>22</v>
      </c>
      <c r="B41" s="134">
        <v>700</v>
      </c>
      <c r="C41" s="134">
        <v>70005</v>
      </c>
      <c r="D41" s="123" t="s">
        <v>134</v>
      </c>
      <c r="E41" s="125">
        <v>60000</v>
      </c>
      <c r="F41" s="125">
        <v>60000</v>
      </c>
      <c r="G41" s="125">
        <v>60000</v>
      </c>
      <c r="H41" s="125">
        <v>0</v>
      </c>
      <c r="I41" s="119" t="s">
        <v>103</v>
      </c>
      <c r="J41" s="132"/>
      <c r="K41" s="132"/>
    </row>
    <row r="42" spans="1:11" ht="43.5" customHeight="1">
      <c r="A42" s="134">
        <v>23</v>
      </c>
      <c r="B42" s="134">
        <v>700</v>
      </c>
      <c r="C42" s="134">
        <v>70005</v>
      </c>
      <c r="D42" s="123" t="s">
        <v>135</v>
      </c>
      <c r="E42" s="125">
        <v>0</v>
      </c>
      <c r="F42" s="125">
        <v>0</v>
      </c>
      <c r="G42" s="125">
        <v>0</v>
      </c>
      <c r="H42" s="125">
        <v>0</v>
      </c>
      <c r="I42" s="119" t="s">
        <v>103</v>
      </c>
      <c r="J42" s="132"/>
      <c r="K42" s="132"/>
    </row>
    <row r="43" spans="1:11" ht="36.75" customHeight="1">
      <c r="A43" s="134"/>
      <c r="B43" s="134"/>
      <c r="C43" s="134"/>
      <c r="D43" s="123" t="s">
        <v>111</v>
      </c>
      <c r="E43" s="125">
        <v>32000</v>
      </c>
      <c r="F43" s="125">
        <v>32000</v>
      </c>
      <c r="G43" s="125">
        <v>32000</v>
      </c>
      <c r="H43" s="125">
        <v>0</v>
      </c>
      <c r="I43" s="119" t="s">
        <v>103</v>
      </c>
      <c r="J43" s="132"/>
      <c r="K43" s="132"/>
    </row>
    <row r="44" spans="1:11" ht="32.25" customHeight="1">
      <c r="A44" s="126" t="s">
        <v>136</v>
      </c>
      <c r="B44" s="126"/>
      <c r="C44" s="126"/>
      <c r="D44" s="136"/>
      <c r="E44" s="137">
        <f>SUM(E37:E43)</f>
        <v>127580.44</v>
      </c>
      <c r="F44" s="137">
        <f>SUM(F37:F43)</f>
        <v>127580.44</v>
      </c>
      <c r="G44" s="137">
        <f>SUM(G37:G43)</f>
        <v>127580.44</v>
      </c>
      <c r="H44" s="137">
        <v>0</v>
      </c>
      <c r="I44" s="138" t="s">
        <v>137</v>
      </c>
      <c r="J44" s="139"/>
      <c r="K44" s="139"/>
    </row>
    <row r="45" spans="1:11" ht="37.5" customHeight="1">
      <c r="A45" s="140">
        <v>24</v>
      </c>
      <c r="B45" s="141">
        <v>750</v>
      </c>
      <c r="C45" s="141">
        <v>75023</v>
      </c>
      <c r="D45" s="142" t="s">
        <v>138</v>
      </c>
      <c r="E45" s="143">
        <v>15000</v>
      </c>
      <c r="F45" s="143">
        <v>15000</v>
      </c>
      <c r="G45" s="143">
        <v>15000</v>
      </c>
      <c r="H45" s="143">
        <v>0</v>
      </c>
      <c r="I45" s="144" t="s">
        <v>103</v>
      </c>
      <c r="J45" s="139"/>
      <c r="K45" s="139"/>
    </row>
    <row r="46" spans="1:11" ht="34.5" customHeight="1">
      <c r="A46" s="141">
        <v>25</v>
      </c>
      <c r="B46" s="141">
        <v>750</v>
      </c>
      <c r="C46" s="141">
        <v>75023</v>
      </c>
      <c r="D46" s="142" t="s">
        <v>139</v>
      </c>
      <c r="E46" s="143">
        <v>5000</v>
      </c>
      <c r="F46" s="143">
        <v>5000</v>
      </c>
      <c r="G46" s="143">
        <v>5000</v>
      </c>
      <c r="H46" s="143">
        <v>0</v>
      </c>
      <c r="I46" s="144" t="s">
        <v>103</v>
      </c>
      <c r="J46" s="145"/>
      <c r="K46" s="146"/>
    </row>
    <row r="47" spans="1:11" ht="33" customHeight="1">
      <c r="A47" s="147" t="s">
        <v>140</v>
      </c>
      <c r="B47" s="147"/>
      <c r="C47" s="147"/>
      <c r="D47" s="127"/>
      <c r="E47" s="148">
        <f>E45+E46</f>
        <v>20000</v>
      </c>
      <c r="F47" s="148">
        <f>F45+F46</f>
        <v>20000</v>
      </c>
      <c r="G47" s="148">
        <f>G45+G46</f>
        <v>20000</v>
      </c>
      <c r="H47" s="148">
        <v>0</v>
      </c>
      <c r="I47" s="149" t="s">
        <v>141</v>
      </c>
      <c r="J47" s="139"/>
      <c r="K47" s="139"/>
    </row>
    <row r="48" spans="1:11" ht="34.5" customHeight="1">
      <c r="A48" s="140">
        <v>26</v>
      </c>
      <c r="B48" s="140">
        <v>754</v>
      </c>
      <c r="C48" s="140">
        <v>75412</v>
      </c>
      <c r="D48" s="127" t="s">
        <v>142</v>
      </c>
      <c r="E48" s="150">
        <v>17000</v>
      </c>
      <c r="F48" s="150">
        <v>17000</v>
      </c>
      <c r="G48" s="150">
        <v>17000</v>
      </c>
      <c r="H48" s="150">
        <v>0</v>
      </c>
      <c r="I48" s="151" t="s">
        <v>103</v>
      </c>
      <c r="J48" s="139"/>
      <c r="K48" s="139"/>
    </row>
    <row r="49" spans="1:11" ht="33.75" customHeight="1">
      <c r="A49" s="147" t="s">
        <v>143</v>
      </c>
      <c r="B49" s="147"/>
      <c r="C49" s="147"/>
      <c r="D49" s="127"/>
      <c r="E49" s="148">
        <f>SUM(E48)</f>
        <v>17000</v>
      </c>
      <c r="F49" s="148">
        <f>SUM(F48)</f>
        <v>17000</v>
      </c>
      <c r="G49" s="148">
        <f>SUM(G48)</f>
        <v>17000</v>
      </c>
      <c r="H49" s="148">
        <v>0</v>
      </c>
      <c r="I49" s="149" t="s">
        <v>103</v>
      </c>
      <c r="J49" s="139"/>
      <c r="K49" s="139"/>
    </row>
    <row r="50" spans="1:11" ht="45" customHeight="1">
      <c r="A50" s="134">
        <v>27</v>
      </c>
      <c r="B50" s="134">
        <v>801</v>
      </c>
      <c r="C50" s="134">
        <v>80101</v>
      </c>
      <c r="D50" s="123" t="s">
        <v>144</v>
      </c>
      <c r="E50" s="125">
        <v>375746</v>
      </c>
      <c r="F50" s="125">
        <v>375746</v>
      </c>
      <c r="G50" s="125">
        <v>92500</v>
      </c>
      <c r="H50" s="125">
        <v>0</v>
      </c>
      <c r="I50" s="119" t="s">
        <v>145</v>
      </c>
      <c r="J50" s="152"/>
      <c r="K50" s="132"/>
    </row>
    <row r="51" spans="1:11" ht="45" customHeight="1">
      <c r="A51" s="134">
        <v>28</v>
      </c>
      <c r="B51" s="134">
        <v>801</v>
      </c>
      <c r="C51" s="134">
        <v>80101</v>
      </c>
      <c r="D51" s="123" t="s">
        <v>146</v>
      </c>
      <c r="E51" s="125">
        <v>151000</v>
      </c>
      <c r="F51" s="125">
        <v>151000</v>
      </c>
      <c r="G51" s="125">
        <v>22650</v>
      </c>
      <c r="H51" s="125">
        <v>0</v>
      </c>
      <c r="I51" s="119" t="s">
        <v>147</v>
      </c>
      <c r="J51" s="152"/>
      <c r="K51" s="132"/>
    </row>
    <row r="52" spans="1:11" ht="45" customHeight="1">
      <c r="A52" s="134"/>
      <c r="B52" s="134"/>
      <c r="C52" s="134"/>
      <c r="D52" s="123" t="s">
        <v>111</v>
      </c>
      <c r="E52" s="125">
        <v>0</v>
      </c>
      <c r="F52" s="125">
        <v>0</v>
      </c>
      <c r="G52" s="125">
        <v>0</v>
      </c>
      <c r="H52" s="125">
        <v>0</v>
      </c>
      <c r="I52" s="119" t="s">
        <v>148</v>
      </c>
      <c r="J52" s="152"/>
      <c r="K52" s="132"/>
    </row>
    <row r="53" spans="1:11" ht="45.75" customHeight="1">
      <c r="A53" s="134">
        <v>29</v>
      </c>
      <c r="B53" s="134">
        <v>801</v>
      </c>
      <c r="C53" s="134">
        <v>80101</v>
      </c>
      <c r="D53" s="123" t="s">
        <v>149</v>
      </c>
      <c r="E53" s="125">
        <v>60000</v>
      </c>
      <c r="F53" s="125">
        <v>60000</v>
      </c>
      <c r="G53" s="125">
        <v>60000</v>
      </c>
      <c r="H53" s="125">
        <v>0</v>
      </c>
      <c r="I53" s="119" t="s">
        <v>103</v>
      </c>
      <c r="J53" s="132"/>
      <c r="K53" s="132"/>
    </row>
    <row r="54" spans="1:11" ht="45.75" customHeight="1">
      <c r="A54" s="134">
        <v>30</v>
      </c>
      <c r="B54" s="134">
        <v>801</v>
      </c>
      <c r="C54" s="134">
        <v>80101</v>
      </c>
      <c r="D54" s="123" t="s">
        <v>150</v>
      </c>
      <c r="E54" s="125">
        <v>125067</v>
      </c>
      <c r="F54" s="125">
        <v>125067</v>
      </c>
      <c r="G54" s="125">
        <v>63000</v>
      </c>
      <c r="H54" s="125">
        <v>0</v>
      </c>
      <c r="I54" s="119" t="s">
        <v>151</v>
      </c>
      <c r="J54" s="132"/>
      <c r="K54" s="132"/>
    </row>
    <row r="55" spans="1:11" ht="43.5" customHeight="1">
      <c r="A55" s="134">
        <v>31</v>
      </c>
      <c r="B55" s="134">
        <v>801</v>
      </c>
      <c r="C55" s="134">
        <v>80101</v>
      </c>
      <c r="D55" s="123" t="s">
        <v>152</v>
      </c>
      <c r="E55" s="125">
        <v>120000</v>
      </c>
      <c r="F55" s="125">
        <v>120000</v>
      </c>
      <c r="G55" s="125">
        <v>60000</v>
      </c>
      <c r="H55" s="125">
        <v>0</v>
      </c>
      <c r="I55" s="119" t="s">
        <v>153</v>
      </c>
      <c r="J55" s="132"/>
      <c r="K55" s="132"/>
    </row>
    <row r="56" spans="1:11" ht="52.5" customHeight="1">
      <c r="A56" s="134">
        <v>32</v>
      </c>
      <c r="B56" s="134">
        <v>801</v>
      </c>
      <c r="C56" s="134">
        <v>80101</v>
      </c>
      <c r="D56" s="123" t="s">
        <v>154</v>
      </c>
      <c r="E56" s="125">
        <v>73425.54</v>
      </c>
      <c r="F56" s="125">
        <v>73425.54</v>
      </c>
      <c r="G56" s="125">
        <v>73425.54</v>
      </c>
      <c r="H56" s="125">
        <v>0</v>
      </c>
      <c r="I56" s="119" t="s">
        <v>103</v>
      </c>
      <c r="J56" s="132"/>
      <c r="K56" s="132"/>
    </row>
    <row r="57" spans="1:11" ht="36.75" customHeight="1">
      <c r="A57" s="134"/>
      <c r="B57" s="134"/>
      <c r="C57" s="134"/>
      <c r="D57" s="123" t="s">
        <v>111</v>
      </c>
      <c r="E57" s="125">
        <v>65425.54</v>
      </c>
      <c r="F57" s="125">
        <v>65425.54</v>
      </c>
      <c r="G57" s="125">
        <v>65425.54</v>
      </c>
      <c r="H57" s="125">
        <v>0</v>
      </c>
      <c r="I57" s="119"/>
      <c r="J57" s="132"/>
      <c r="K57" s="132"/>
    </row>
    <row r="58" spans="1:11" ht="48" customHeight="1">
      <c r="A58" s="134">
        <v>33</v>
      </c>
      <c r="B58" s="134">
        <v>801</v>
      </c>
      <c r="C58" s="134">
        <v>80101</v>
      </c>
      <c r="D58" s="123" t="s">
        <v>155</v>
      </c>
      <c r="E58" s="125">
        <v>10500</v>
      </c>
      <c r="F58" s="125">
        <v>10500</v>
      </c>
      <c r="G58" s="125">
        <v>10500</v>
      </c>
      <c r="H58" s="125">
        <v>0</v>
      </c>
      <c r="I58" s="119" t="s">
        <v>103</v>
      </c>
      <c r="J58" s="132"/>
      <c r="K58" s="132"/>
    </row>
    <row r="59" spans="1:11" ht="48" customHeight="1">
      <c r="A59" s="134">
        <v>34</v>
      </c>
      <c r="B59" s="134">
        <v>801</v>
      </c>
      <c r="C59" s="134">
        <v>80101</v>
      </c>
      <c r="D59" s="123" t="s">
        <v>156</v>
      </c>
      <c r="E59" s="125">
        <v>0</v>
      </c>
      <c r="F59" s="125">
        <v>0</v>
      </c>
      <c r="G59" s="125">
        <v>0</v>
      </c>
      <c r="H59" s="125">
        <v>0</v>
      </c>
      <c r="I59" s="119" t="s">
        <v>103</v>
      </c>
      <c r="J59" s="132"/>
      <c r="K59" s="132"/>
    </row>
    <row r="60" spans="1:11" ht="41.25" customHeight="1">
      <c r="A60" s="134"/>
      <c r="B60" s="134"/>
      <c r="C60" s="134"/>
      <c r="D60" s="123" t="s">
        <v>111</v>
      </c>
      <c r="E60" s="125">
        <v>20000</v>
      </c>
      <c r="F60" s="125">
        <v>20000</v>
      </c>
      <c r="G60" s="125">
        <v>20000</v>
      </c>
      <c r="H60" s="125">
        <v>0</v>
      </c>
      <c r="I60" s="119" t="s">
        <v>103</v>
      </c>
      <c r="J60" s="132"/>
      <c r="K60" s="132"/>
    </row>
    <row r="61" spans="1:11" ht="30.75" customHeight="1">
      <c r="A61" s="153" t="s">
        <v>157</v>
      </c>
      <c r="B61" s="153"/>
      <c r="C61" s="153"/>
      <c r="D61" s="154"/>
      <c r="E61" s="137">
        <f>E50+E52+E53+E54+E55+E57+E58+E60</f>
        <v>776738.54</v>
      </c>
      <c r="F61" s="137">
        <f>F50+F52+F53+F54+F55+F57+F58+F60</f>
        <v>776738.54</v>
      </c>
      <c r="G61" s="137">
        <f>G50+G52+G53+G54+G55+G57+G58+G60</f>
        <v>371425.54</v>
      </c>
      <c r="H61" s="137">
        <v>0</v>
      </c>
      <c r="I61" s="149" t="s">
        <v>158</v>
      </c>
      <c r="J61" s="130"/>
      <c r="K61" s="155"/>
    </row>
    <row r="62" spans="1:11" ht="37.5" customHeight="1">
      <c r="A62" s="134">
        <v>35</v>
      </c>
      <c r="B62" s="134">
        <v>900</v>
      </c>
      <c r="C62" s="134">
        <v>90015</v>
      </c>
      <c r="D62" s="123" t="s">
        <v>159</v>
      </c>
      <c r="E62" s="125">
        <v>150000</v>
      </c>
      <c r="F62" s="125">
        <v>150000</v>
      </c>
      <c r="G62" s="125">
        <v>150000</v>
      </c>
      <c r="H62" s="125">
        <v>0</v>
      </c>
      <c r="I62" s="119" t="s">
        <v>103</v>
      </c>
      <c r="J62" s="132"/>
      <c r="K62" s="132"/>
    </row>
    <row r="63" spans="1:11" ht="34.5" customHeight="1">
      <c r="A63" s="153" t="s">
        <v>160</v>
      </c>
      <c r="B63" s="153"/>
      <c r="C63" s="153"/>
      <c r="D63" s="156"/>
      <c r="E63" s="137">
        <f>SUM(E62)</f>
        <v>150000</v>
      </c>
      <c r="F63" s="137">
        <f>SUM(F62)</f>
        <v>150000</v>
      </c>
      <c r="G63" s="137">
        <f>SUM(G62)</f>
        <v>150000</v>
      </c>
      <c r="H63" s="137">
        <v>0</v>
      </c>
      <c r="I63" s="138" t="s">
        <v>141</v>
      </c>
      <c r="J63" s="157"/>
      <c r="K63" s="157"/>
    </row>
    <row r="64" spans="1:11" ht="45" customHeight="1">
      <c r="A64" s="158" t="s">
        <v>4</v>
      </c>
      <c r="B64" s="158"/>
      <c r="C64" s="158"/>
      <c r="D64" s="159"/>
      <c r="E64" s="160">
        <f>E22+E26+E35+E44+E47+E49+E61+E63</f>
        <v>8225175.4</v>
      </c>
      <c r="F64" s="160">
        <f>F22+F26+F35+F44+F47+F49+F61+F63</f>
        <v>7175175.4</v>
      </c>
      <c r="G64" s="160">
        <f>G22+G26+G35+G44+G47+G49+G61+G63</f>
        <v>2474480.06</v>
      </c>
      <c r="H64" s="161">
        <v>3967882.34</v>
      </c>
      <c r="I64" s="162" t="s">
        <v>161</v>
      </c>
      <c r="J64" s="163">
        <v>0</v>
      </c>
      <c r="K64" s="164" t="s">
        <v>162</v>
      </c>
    </row>
    <row r="65" spans="1:11" ht="17.25" customHeight="1">
      <c r="A65" s="165" t="s">
        <v>163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</row>
    <row r="66" spans="1:11" ht="12.75">
      <c r="A66" s="165" t="s">
        <v>164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</row>
    <row r="67" spans="1:11" ht="12.75">
      <c r="A67" s="165" t="s">
        <v>165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</row>
    <row r="68" spans="1:11" ht="12.75">
      <c r="A68" s="166" t="s">
        <v>166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</row>
    <row r="69" spans="1:11" ht="12.75">
      <c r="A69" s="166" t="s">
        <v>167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</row>
    <row r="70" spans="1:9" ht="12.75">
      <c r="A70" s="166" t="s">
        <v>168</v>
      </c>
      <c r="B70" s="166"/>
      <c r="C70" s="166"/>
      <c r="D70" s="166"/>
      <c r="E70" s="166"/>
      <c r="F70" s="166"/>
      <c r="G70" s="166"/>
      <c r="H70" s="166"/>
      <c r="I70" s="166"/>
    </row>
    <row r="71" spans="1:7" ht="12.75">
      <c r="A71" s="166" t="s">
        <v>169</v>
      </c>
      <c r="B71" s="166"/>
      <c r="C71" s="166"/>
      <c r="D71" s="166"/>
      <c r="E71" s="166"/>
      <c r="F71" s="166"/>
      <c r="G71" s="166"/>
    </row>
    <row r="72" spans="1:2" ht="12.75">
      <c r="A72" s="167"/>
      <c r="B72" s="167"/>
    </row>
    <row r="73" ht="12.75">
      <c r="A73" s="168"/>
    </row>
  </sheetData>
  <mergeCells count="33">
    <mergeCell ref="A4:K4"/>
    <mergeCell ref="A7:A11"/>
    <mergeCell ref="B7:B11"/>
    <mergeCell ref="C7:C11"/>
    <mergeCell ref="D7:D11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A22:C22"/>
    <mergeCell ref="A26:C26"/>
    <mergeCell ref="A35:C35"/>
    <mergeCell ref="A44:C44"/>
    <mergeCell ref="A47:C47"/>
    <mergeCell ref="A49:C49"/>
    <mergeCell ref="A61:C61"/>
    <mergeCell ref="A63:C63"/>
    <mergeCell ref="A64:C6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69" customWidth="1"/>
    <col min="2" max="2" width="9.140625" style="169" customWidth="1"/>
    <col min="3" max="3" width="10.00390625" style="169" customWidth="1"/>
    <col min="4" max="4" width="45.7109375" style="169" customWidth="1"/>
    <col min="5" max="5" width="17.8515625" style="169" customWidth="1"/>
    <col min="6" max="16384" width="9.140625" style="169" customWidth="1"/>
  </cols>
  <sheetData>
    <row r="1" ht="12.75">
      <c r="D1" s="169" t="s">
        <v>170</v>
      </c>
    </row>
    <row r="2" ht="17.25" customHeight="1">
      <c r="D2" s="169" t="s">
        <v>171</v>
      </c>
    </row>
    <row r="3" spans="1:5" ht="41.25" customHeight="1">
      <c r="A3" s="170" t="s">
        <v>172</v>
      </c>
      <c r="B3" s="170"/>
      <c r="C3" s="170"/>
      <c r="D3" s="170"/>
      <c r="E3" s="170"/>
    </row>
    <row r="4" spans="1:5" ht="12.75" customHeight="1">
      <c r="A4" s="171" t="s">
        <v>87</v>
      </c>
      <c r="B4" s="171" t="s">
        <v>2</v>
      </c>
      <c r="C4" s="171" t="s">
        <v>30</v>
      </c>
      <c r="D4" s="172" t="s">
        <v>173</v>
      </c>
      <c r="E4" s="172" t="s">
        <v>174</v>
      </c>
    </row>
    <row r="5" spans="1:5" ht="18" customHeight="1">
      <c r="A5" s="173">
        <v>1</v>
      </c>
      <c r="B5" s="173">
        <v>2</v>
      </c>
      <c r="C5" s="173">
        <v>3</v>
      </c>
      <c r="D5" s="173">
        <v>4</v>
      </c>
      <c r="E5" s="173">
        <v>5</v>
      </c>
    </row>
    <row r="6" spans="1:5" ht="24" customHeight="1">
      <c r="A6" s="174" t="s">
        <v>175</v>
      </c>
      <c r="B6" s="174"/>
      <c r="C6" s="174"/>
      <c r="D6" s="175" t="s">
        <v>176</v>
      </c>
      <c r="E6" s="176"/>
    </row>
    <row r="7" spans="1:5" ht="26.25" customHeight="1">
      <c r="A7" s="177">
        <v>1</v>
      </c>
      <c r="B7" s="177">
        <v>801</v>
      </c>
      <c r="C7" s="177">
        <v>80104</v>
      </c>
      <c r="D7" s="178" t="s">
        <v>177</v>
      </c>
      <c r="E7" s="179">
        <v>7000</v>
      </c>
    </row>
    <row r="8" spans="1:5" ht="26.25" customHeight="1">
      <c r="A8" s="180">
        <v>2</v>
      </c>
      <c r="B8" s="180">
        <v>851</v>
      </c>
      <c r="C8" s="180">
        <v>85149</v>
      </c>
      <c r="D8" s="180" t="s">
        <v>178</v>
      </c>
      <c r="E8" s="181">
        <v>70000</v>
      </c>
    </row>
    <row r="9" spans="1:5" ht="27" customHeight="1">
      <c r="A9" s="182">
        <v>3</v>
      </c>
      <c r="B9" s="182">
        <v>801</v>
      </c>
      <c r="C9" s="182">
        <v>80104</v>
      </c>
      <c r="D9" s="182" t="s">
        <v>179</v>
      </c>
      <c r="E9" s="183">
        <v>3600</v>
      </c>
    </row>
    <row r="10" spans="1:5" ht="27.75" customHeight="1">
      <c r="A10" s="182">
        <v>4</v>
      </c>
      <c r="B10" s="182">
        <v>801</v>
      </c>
      <c r="C10" s="182">
        <v>80104</v>
      </c>
      <c r="D10" s="182" t="s">
        <v>180</v>
      </c>
      <c r="E10" s="183">
        <v>4800</v>
      </c>
    </row>
    <row r="11" spans="1:5" ht="27.75" customHeight="1">
      <c r="A11" s="182">
        <v>5</v>
      </c>
      <c r="B11" s="182">
        <v>801</v>
      </c>
      <c r="C11" s="182">
        <v>80104</v>
      </c>
      <c r="D11" s="182" t="s">
        <v>178</v>
      </c>
      <c r="E11" s="183">
        <v>4600</v>
      </c>
    </row>
    <row r="12" spans="1:5" ht="27.75" customHeight="1">
      <c r="A12" s="182">
        <v>6</v>
      </c>
      <c r="B12" s="182">
        <v>750</v>
      </c>
      <c r="C12" s="182">
        <v>75095</v>
      </c>
      <c r="D12" s="182" t="s">
        <v>181</v>
      </c>
      <c r="E12" s="184">
        <v>13642.5</v>
      </c>
    </row>
    <row r="13" spans="1:5" ht="27.75" customHeight="1">
      <c r="A13" s="182">
        <v>7</v>
      </c>
      <c r="B13" s="182">
        <v>150</v>
      </c>
      <c r="C13" s="182">
        <v>15011</v>
      </c>
      <c r="D13" s="182" t="s">
        <v>181</v>
      </c>
      <c r="E13" s="184">
        <v>14220</v>
      </c>
    </row>
    <row r="14" spans="1:5" ht="27.75" customHeight="1">
      <c r="A14" s="182">
        <v>8</v>
      </c>
      <c r="B14" s="182">
        <v>600</v>
      </c>
      <c r="C14" s="182">
        <v>60016</v>
      </c>
      <c r="D14" s="182" t="s">
        <v>182</v>
      </c>
      <c r="E14" s="185">
        <v>70000</v>
      </c>
    </row>
    <row r="15" spans="1:5" ht="24.75" customHeight="1">
      <c r="A15" s="182"/>
      <c r="B15" s="182"/>
      <c r="C15" s="182" t="s">
        <v>183</v>
      </c>
      <c r="D15" s="182"/>
      <c r="E15" s="185">
        <v>-70000</v>
      </c>
    </row>
    <row r="16" spans="1:5" ht="21" customHeight="1">
      <c r="A16" s="182"/>
      <c r="B16" s="182"/>
      <c r="C16" s="182" t="s">
        <v>111</v>
      </c>
      <c r="D16" s="182"/>
      <c r="E16" s="186">
        <v>0</v>
      </c>
    </row>
    <row r="17" spans="1:5" ht="15.75" customHeight="1">
      <c r="A17" s="175" t="s">
        <v>4</v>
      </c>
      <c r="B17" s="175"/>
      <c r="C17" s="175"/>
      <c r="D17" s="175"/>
      <c r="E17" s="187">
        <f>E7+E8+E9+E10+E11+E12+E13+E16</f>
        <v>117862.5</v>
      </c>
    </row>
    <row r="19" spans="1:2" ht="12.75">
      <c r="A19" s="188" t="s">
        <v>184</v>
      </c>
      <c r="B19" s="189"/>
    </row>
    <row r="20" ht="12.75">
      <c r="A20" s="169" t="s">
        <v>185</v>
      </c>
    </row>
    <row r="21" ht="12.75">
      <c r="A21" s="169" t="s">
        <v>186</v>
      </c>
    </row>
    <row r="22" ht="12.75">
      <c r="A22" s="169" t="s">
        <v>187</v>
      </c>
    </row>
  </sheetData>
  <mergeCells count="3">
    <mergeCell ref="A3:E3"/>
    <mergeCell ref="A6:C6"/>
    <mergeCell ref="A17:D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C6" sqref="C6"/>
    </sheetView>
  </sheetViews>
  <sheetFormatPr defaultColWidth="12.57421875" defaultRowHeight="12.75"/>
  <cols>
    <col min="1" max="2" width="11.57421875" style="0" customWidth="1"/>
    <col min="3" max="3" width="43.00390625" style="0" customWidth="1"/>
    <col min="4" max="4" width="11.8515625" style="0" customWidth="1"/>
    <col min="5" max="5" width="11.28125" style="0" customWidth="1"/>
    <col min="6" max="6" width="18.7109375" style="0" customWidth="1"/>
    <col min="7" max="7" width="18.28125" style="0" customWidth="1"/>
    <col min="8" max="16384" width="11.57421875" style="0" customWidth="1"/>
  </cols>
  <sheetData>
    <row r="1" ht="27.75" customHeight="1">
      <c r="F1" t="s">
        <v>188</v>
      </c>
    </row>
    <row r="2" ht="12.75">
      <c r="F2" t="s">
        <v>27</v>
      </c>
    </row>
    <row r="3" ht="33" customHeight="1"/>
    <row r="4" spans="1:7" ht="13.5">
      <c r="A4" s="190" t="s">
        <v>189</v>
      </c>
      <c r="B4" s="190"/>
      <c r="C4" s="190"/>
      <c r="D4" s="190"/>
      <c r="E4" s="190"/>
      <c r="F4" s="190"/>
      <c r="G4" s="190"/>
    </row>
    <row r="5" spans="1:4" ht="15">
      <c r="A5" s="191"/>
      <c r="B5" s="191"/>
      <c r="C5" s="191"/>
      <c r="D5" s="191"/>
    </row>
    <row r="6" spans="1:4" ht="15">
      <c r="A6" s="191"/>
      <c r="B6" s="191"/>
      <c r="C6" s="191"/>
      <c r="D6" s="191"/>
    </row>
    <row r="7" spans="1:4" ht="15">
      <c r="A7" s="191"/>
      <c r="B7" s="191"/>
      <c r="C7" s="191"/>
      <c r="D7" s="191"/>
    </row>
    <row r="8" spans="3:4" ht="12.75">
      <c r="C8" s="192"/>
      <c r="D8" s="193"/>
    </row>
    <row r="9" spans="1:7" ht="12.75" customHeight="1">
      <c r="A9" s="194" t="s">
        <v>2</v>
      </c>
      <c r="B9" s="194" t="s">
        <v>30</v>
      </c>
      <c r="C9" s="195" t="s">
        <v>190</v>
      </c>
      <c r="D9" s="195" t="s">
        <v>191</v>
      </c>
      <c r="E9" s="196" t="s">
        <v>59</v>
      </c>
      <c r="F9" s="197" t="s">
        <v>192</v>
      </c>
      <c r="G9" s="197"/>
    </row>
    <row r="10" spans="1:7" ht="18" customHeight="1">
      <c r="A10" s="194"/>
      <c r="B10" s="194"/>
      <c r="C10" s="195"/>
      <c r="D10" s="195"/>
      <c r="E10" s="196"/>
      <c r="F10" s="197"/>
      <c r="G10" s="197"/>
    </row>
    <row r="11" spans="1:7" ht="71.25" customHeight="1">
      <c r="A11" s="194"/>
      <c r="B11" s="194"/>
      <c r="C11" s="195"/>
      <c r="D11" s="195"/>
      <c r="E11" s="196"/>
      <c r="F11" s="196" t="s">
        <v>193</v>
      </c>
      <c r="G11" s="196" t="s">
        <v>194</v>
      </c>
    </row>
    <row r="12" spans="1:7" ht="12.75">
      <c r="A12" s="198">
        <v>1</v>
      </c>
      <c r="B12" s="198">
        <v>2</v>
      </c>
      <c r="C12" s="198">
        <v>3</v>
      </c>
      <c r="D12" s="198">
        <v>4</v>
      </c>
      <c r="E12" s="199">
        <v>5</v>
      </c>
      <c r="F12" s="199">
        <v>6</v>
      </c>
      <c r="G12" s="199">
        <v>7</v>
      </c>
    </row>
    <row r="13" spans="1:7" ht="50.25" customHeight="1">
      <c r="A13" s="200">
        <v>852</v>
      </c>
      <c r="B13" s="200">
        <v>85295</v>
      </c>
      <c r="C13" s="201" t="s">
        <v>195</v>
      </c>
      <c r="D13" s="202">
        <v>20000</v>
      </c>
      <c r="E13" s="203">
        <v>20000</v>
      </c>
      <c r="F13" s="203">
        <v>20000</v>
      </c>
      <c r="G13" s="204">
        <v>0</v>
      </c>
    </row>
    <row r="14" spans="1:7" ht="13.5">
      <c r="A14" s="205"/>
      <c r="B14" s="205"/>
      <c r="C14" s="205"/>
      <c r="D14" s="206"/>
      <c r="E14" s="207"/>
      <c r="F14" s="207"/>
      <c r="G14" s="207"/>
    </row>
    <row r="15" spans="1:7" ht="18" customHeight="1">
      <c r="A15" s="208"/>
      <c r="B15" s="208"/>
      <c r="C15" s="209" t="s">
        <v>4</v>
      </c>
      <c r="D15" s="210">
        <v>20000</v>
      </c>
      <c r="E15" s="211">
        <v>20000</v>
      </c>
      <c r="F15" s="211">
        <v>20000</v>
      </c>
      <c r="G15" s="212">
        <v>0</v>
      </c>
    </row>
  </sheetData>
  <mergeCells count="7">
    <mergeCell ref="A4:G4"/>
    <mergeCell ref="A9:A11"/>
    <mergeCell ref="B9:B11"/>
    <mergeCell ref="C9:C11"/>
    <mergeCell ref="D9:D11"/>
    <mergeCell ref="E9:E11"/>
    <mergeCell ref="F9:G1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Patrycja Rosa</cp:lastModifiedBy>
  <cp:lastPrinted>2011-10-03T09:59:55Z</cp:lastPrinted>
  <dcterms:created xsi:type="dcterms:W3CDTF">2011-03-30T12:39:15Z</dcterms:created>
  <dcterms:modified xsi:type="dcterms:W3CDTF">2011-10-03T10:00:49Z</dcterms:modified>
  <cp:category/>
  <cp:version/>
  <cp:contentType/>
  <cp:contentStatus/>
  <cp:revision>422</cp:revision>
</cp:coreProperties>
</file>