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ody" sheetId="1" r:id="rId1"/>
    <sheet name="dochody 2" sheetId="2" r:id="rId2"/>
    <sheet name="wydatki" sheetId="3" r:id="rId3"/>
    <sheet name="przesunięcia" sheetId="4" r:id="rId4"/>
    <sheet name="dotacje" sheetId="5" r:id="rId5"/>
    <sheet name="inwestycje" sheetId="6" r:id="rId6"/>
    <sheet name="strukturalny" sheetId="7" r:id="rId7"/>
  </sheets>
  <definedNames/>
  <calcPr fullCalcOnLoad="1"/>
</workbook>
</file>

<file path=xl/sharedStrings.xml><?xml version="1.0" encoding="utf-8"?>
<sst xmlns="http://schemas.openxmlformats.org/spreadsheetml/2006/main" count="460" uniqueCount="281">
  <si>
    <t>ZWIĘKSZENIA DOCHODÓW BUDŻETOWYCH</t>
  </si>
  <si>
    <t>Załącznik Nr 1</t>
  </si>
  <si>
    <t>Do Uchwały Rady Gminy Nr 215/XXVII/2009</t>
  </si>
  <si>
    <t>z dnia 30 grudnia 2009 rok.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</si>
  <si>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</si>
  <si>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</si>
  <si>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</si>
  <si>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</si>
  <si>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</si>
  <si>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</si>
  <si>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</si>
  <si>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</si>
  <si>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</si>
  <si>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Oświata i wychowanie/Szkoły podstawowe</t>
  </si>
  <si>
    <t>Informacja z Urzędu Marszałkowskiego Województwa Mazowieckiego w Warszawie-pismo Nr RW.OW.II/AK/6010.4-165/09 -dofinansowanie zadania „Zmiana sposobu użytkowania części parteru i części piwnic w budynku Szkoły Podstawowej i Gimnazjum w Lucieniu na stołówkę i kuchnię szkolną'.</t>
  </si>
  <si>
    <t>Oświata i wychowanie / Pozostała działalność</t>
  </si>
  <si>
    <t>Informacja Mazowieckiego Kuratora Oświaty – umowa Nr 105/2009- środki na dofinansowanie pracodawcom kosztów kształcenia młodocianych pracowników w 2009r.</t>
  </si>
  <si>
    <t xml:space="preserve">Pomoc społeczna/ Świadczenia rodzinne,zaliczka alimentacyjna oraz składki na ubezpieczenia emerytalne i rentowe z ubezpieczenia społecznego </t>
  </si>
  <si>
    <t>Informacja z Mazowieckiego Urzędu Wojewódzkiego Warszawa-pismo Nr FIN.I.-301/3011/852/250/09-zwiększenie dotacji z nowo utworzonej rezerwy celowej na sfinansowanie zobowiązań wymagalnych z tytułu świadczeń rodzinnych .</t>
  </si>
  <si>
    <t>Pomoc społeczna/Składki na ubezpieczenie zdrowotne opłacane za osoby pobierające niektóre świadczenia z pomocy społecznej</t>
  </si>
  <si>
    <t>Informacja z Mazowieckiego Urzędu Wojewódzkiego Warszawa-pismo Nr FIN.I.-301/3011/852/240/09- zmniejszenie planu na wniosek Wydziału Polityki Społecznej Mazowieckiego Urzędu Wojewódzkiego w Warszawie.</t>
  </si>
  <si>
    <t>Informacja z Mazowieckiego Urzędu Wojewódzkiego Warszawa-pismo Nr FIN.I.-301/3011/852/230/09- zwiększenie planu następuje  na wniosek Wydziału Polityki Społecznej Mazowieckiego Urzędu Wojewódzkiego w Warszawie.</t>
  </si>
  <si>
    <t>Zwiększenie dochodów : 337.253,54zł.</t>
  </si>
  <si>
    <t>PRZESUNIĘCIA DOCHODÓW BUDŻETOWYCH</t>
  </si>
  <si>
    <t>Załącznik Nr 2</t>
  </si>
  <si>
    <t>Do Uchwały Rady Gminy Nr 215/XXXVII/2009</t>
  </si>
  <si>
    <t xml:space="preserve"> z dnia 30 grudnia 2009 roku</t>
  </si>
  <si>
    <t>Rolnictwo i łowiectwo/Infrastruktura wodociągowa i sanitacyjna wsi/Pozostała działalność</t>
  </si>
  <si>
    <t>O10</t>
  </si>
  <si>
    <t>O1010</t>
  </si>
  <si>
    <t>W związku z końcową analizą wykonania dochodów dokonuje się urealnienia planu w klasyfikacjach jak obok.                              Zwiększa sie plan z tytułu :                - sprzedaży nieruchomości rolnych (gruntów lub użytków rolnych)          - wpływu wynagrodzenia płatnika z tytułu terminowego przekazywania podatku dochodowego do Urzędu Skarbowego.                      Zmniejszenia planu dokonuje się w związku z mniejszymi niż planowane  wpływami środków od rolników z tytułu zapłaty za wykonanie przyłączy wodociągowych i  kanalizacyjnych.</t>
  </si>
  <si>
    <t>O1095</t>
  </si>
  <si>
    <t>O770</t>
  </si>
  <si>
    <t>O970</t>
  </si>
  <si>
    <t>Przesunięcia dochodów : 23.000,00zł.</t>
  </si>
  <si>
    <t>ZWIĘKSZENIA WYDATKÓW BUDŻETOWYCH</t>
  </si>
  <si>
    <t>Załącznik Nr 3</t>
  </si>
  <si>
    <t>Informacja z Mazowieckiego Urzędu Wojewódzkiego Warszawa-pismo Nr FIN.I.-301/3011/852/250/09-zwiększenie  wydatków  z nowo utworzonej rezerwy celowej na sfinansowanie zobowiązań wymagalnych z tytułu świadczeń rodzinnych .</t>
  </si>
  <si>
    <t>Informacja z Mazowieckiego Urzędu Wojewódzkiego Warszawa-pismo Nr FIN.I.-301/3011/852/240/09- zwiększenie planu  na wniosek Wydziału Polityki Społecznej Mazowieckiego Urzędu Wojewódzkiego w Warszawie.</t>
  </si>
  <si>
    <t>Zwiększenie wydatków  : 337.253,54zł.</t>
  </si>
  <si>
    <t xml:space="preserve">                       Załącznik Nr 4</t>
  </si>
  <si>
    <t xml:space="preserve">                       Do Uchwały Rady Gminy Nr 215/XXXVII/2009 </t>
  </si>
  <si>
    <t>PRZESUNIĘCIA WYDATKÓW BUDŻETOWYCH</t>
  </si>
  <si>
    <t xml:space="preserve">                       z dnia 30 grudnia 2009 roku</t>
  </si>
  <si>
    <t>W związku z końcową analizą wykonania wydatków budżetu postanawia się dokonać przesunięć w klasyfikacjach jak obok.  Zwiększa się plany wydatków na poszczególne zadania dot.                                                        - bieżącego utrzymania dróg gminnych      - opłat za dostawę energii elektrycznej, cieplnej oraz wody w budynkach gminnych                                                            - zakupu usług remontowych i konserwacyjnych budynków gminnych                                                                                  - opłat z tytułu  usług telekomunikacyjnych telefonii komórkowej i stacjonarnej                            - wydatków poniesionych na podróże służbowe pracowników                      Zmniejszenia planu dokonuje się w związku ze zmniejszonym wydatkowaniem dot. opracowywania dokumentów planistycznych – planu zagospodarowania przestrzennego,zakupu usług pozostałych z zakresu turystyki, wypłaconych kar i odszkodowań na rzecz osób fizycznych oraz wydatków związanych z obsługą długu (odsetki od kredytów, pożyczek).                                Przesuwa się środki z zadania inwestycyjnego „Budynek po szkole w Białem-roboty modernizacyjne”- na wydatki z tytułu usług remontowych i wynagrodzeń bezosobowych związanych z wykonaniem  remontu w/w budynku.</t>
  </si>
  <si>
    <t>Wytwarzanie i zaopatrywanie w energię elektryczną,gaz i wodę/Dostarczanie wody</t>
  </si>
  <si>
    <t>Transport i łączność/Drogi publiczne gminne</t>
  </si>
  <si>
    <t>Turystyka/Pozostała działalność</t>
  </si>
  <si>
    <t>Gospodarka mieszkaniowa/ Gospodarka gruntami i nieruchomościami</t>
  </si>
  <si>
    <t>Działalność usługowa/Plany zagospodarowania przestrzennego</t>
  </si>
  <si>
    <t>Administracja publiczna/Urzędy gmin (miast i miast na prawach powiatu)/Promocja jednostek samorządu terytorialnego</t>
  </si>
  <si>
    <t>Przesunięcie niewykorzystanych środków zgodnie z zapotrzebowaniem wynikającym z realizacji budżetu.</t>
  </si>
  <si>
    <t>Bezpieczeństwo publiczne i ochrona przeciwpożarowa/Obrona cywilna</t>
  </si>
  <si>
    <t>Obsługa długu publicznego/Obsługa papierów wartościowych,kredytów i pożyczek jednostek samorządu terytorialnego</t>
  </si>
  <si>
    <t>Przesunięcie niewykorzystanych środków zgodnie z zapotrzebowaniem wynikającym z realizacji budżetu w zakresie ochrony zdrowia.</t>
  </si>
  <si>
    <t>Ochrona zdrowia/Przeciwdziałanie alkoholizmowi/Pozostała działalność</t>
  </si>
  <si>
    <t>Pomoc społeczna/Ośrodki pomocy społecznej</t>
  </si>
  <si>
    <t>W związku z końcowym rozliczeniem  projektu Narodowa Strategia Spójności „Można Inaczej” - Kapitał Ludzki dokonuje sie przesunięć w paragrafach jak obok - środki  z Unii Europejskiej(8)  środki z budżetu państwa(9).</t>
  </si>
  <si>
    <t>Pomoc społeczna/Pozostała działalność</t>
  </si>
  <si>
    <t>Przesunięcie środków z zakupu materiałów i wyposażenia na wynagrodzenia bezosobowe – dot. Wydatków z Poakcesyjnego Programu Wsparcia Obszarów Wiejskich</t>
  </si>
  <si>
    <t>Gospodarka komunalna i ochrona środowiska/Oświetlenie ulic,placów, dróg/Zakłady gospodarki komunalnej/Pozostała działalność</t>
  </si>
  <si>
    <t>Dokonuje się zwiększenia planu na zakup usług konserwacyjnych oświetlenia drogowego oraz wydatki związane z opieką nad bezdomnymi zwierzętami przebywającymi w schronisku.</t>
  </si>
  <si>
    <t>Kultura fizyczna i sport/Zadania w zakresie kultury fizycznej i sportu</t>
  </si>
  <si>
    <t xml:space="preserve">RAZEM: </t>
  </si>
  <si>
    <t>Razem przesunięcia : 379.340,16 zł.</t>
  </si>
  <si>
    <t>Załącznik  Nr 5                                                  do Uchwały Rady Gminy Nr 215/XXXVII/2009                          z  dnia 30 grudnia 2009 roku</t>
  </si>
  <si>
    <t>Dochody i wydatki związane z realizacją zadań z zakresu administracji rządowej i innych zadań zleconych odrębnymi ustawami w 2009 r.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</si>
  <si>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</si>
  <si>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</si>
  <si>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</si>
  <si>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</si>
  <si>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</si>
  <si>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</si>
  <si>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</si>
  <si>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</si>
  <si>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</si>
  <si>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</si>
  <si>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</si>
  <si>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</si>
  <si>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Ogółem</t>
  </si>
  <si>
    <t>(* kol. 3 do wykorzystania fakultatywnego)</t>
  </si>
  <si>
    <t>Załącznik Nr 6                                                                   do  Uchwały Rady Gminy Nr 215/XXXVII/2009                          z dnia 30 grudnia 2009 roku</t>
  </si>
  <si>
    <t>Zadania inwestycyjne w 2009 r.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</si>
  <si>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</si>
  <si>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</si>
  <si>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</si>
  <si>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</si>
  <si>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</si>
  <si>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</si>
  <si>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</si>
  <si>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Uwagi</t>
  </si>
  <si>
    <t>Rok 2009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</si>
  <si>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</si>
  <si>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</si>
  <si>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</si>
  <si>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</si>
  <si>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</si>
  <si>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sieci wodociągowej wraz z przyłączami dla wsi Osiny-II etap i Jastrzębia dł. Sieci-14.766 mb/p.52szt.</t>
  </si>
  <si>
    <t xml:space="preserve">A.                    B.2 000 000,00 C.  52 000,00      </t>
  </si>
  <si>
    <t>Razem po zmianie</t>
  </si>
  <si>
    <t>A.                    B.2 000 000,00 C.  52 000,00</t>
  </si>
  <si>
    <t>Budowa sieci wodociągowej wraz z przyłączami we wsi Zaborów Stary,Lipa</t>
  </si>
  <si>
    <t xml:space="preserve">A.                     B.      
C. 3000,00      
</t>
  </si>
  <si>
    <t>Budowa sieci wodociągowej wraz z przyłączami we wsi Miałkówek</t>
  </si>
  <si>
    <t>Rozbudowa istniejących sieci wodociągowych m. in. w miejscowościach: Klusek, Rogożewek, Gaśno.</t>
  </si>
  <si>
    <t xml:space="preserve">A.     
B.                     C.       </t>
  </si>
  <si>
    <t>Budowa kanalizacji sanitarnej wraz z przyłączami dla wsi Dąbrówka ,Górki Drugie i części wsi Baby Górne dł. Sieci -9.184mb/p51 szt.</t>
  </si>
  <si>
    <t xml:space="preserve">A.                    B.1 549 614,00 C.    76 500,00        </t>
  </si>
  <si>
    <t>Budowa kanalizacji sanitarnej wraz z przyłączami dla m.Bierzewice-III etap dł. Sieci-20549,5mb/p.48szt</t>
  </si>
  <si>
    <t>A.                            B.                  C.70000,00</t>
  </si>
  <si>
    <t>01010</t>
  </si>
  <si>
    <t>Budowa kanalizacji sanitarnej wraz z przyłączeniem we wsi Lucień</t>
  </si>
  <si>
    <t>A.                     B.                 C.1500,00</t>
  </si>
  <si>
    <t>Budowa przydomowych oczyszczalni ścieków na terenie gm.Gostynin-100szt.</t>
  </si>
  <si>
    <t>A                             B.                        C.150000</t>
  </si>
  <si>
    <r>
      <t>Budowa przydomowych oczyszczalni ścieków typu do 7,5m</t>
    </r>
    <r>
      <rPr>
        <vertAlign val="superscript"/>
        <sz val="7"/>
        <rFont val="Arial CE"/>
        <family val="2"/>
      </rPr>
      <t>3</t>
    </r>
    <r>
      <rPr>
        <sz val="7"/>
        <rFont val="Arial CE"/>
        <family val="2"/>
      </rPr>
      <t xml:space="preserve"> dla budynków mieszkalnych:Miałkówek, Rębów, Leśniewice, Białe, Skrzany.</t>
    </r>
  </si>
  <si>
    <t xml:space="preserve">A.     
B.                    C.  3 000,00       </t>
  </si>
  <si>
    <t>Razem  010</t>
  </si>
  <si>
    <t>Przed zmianą</t>
  </si>
  <si>
    <t xml:space="preserve">A.                   B.3 549 614,00 C.359 000,00      </t>
  </si>
  <si>
    <t>Po zmianie</t>
  </si>
  <si>
    <t xml:space="preserve">A.                   B.3 549 614,00 C.359 000,00   </t>
  </si>
  <si>
    <t>Montaż armatury w obudowie studni w m. Krzywie</t>
  </si>
  <si>
    <t xml:space="preserve">A.      
B.
C.        </t>
  </si>
  <si>
    <t xml:space="preserve">Wykonanie otworu studziennego w m. Stanisławów Skrzański na potrzeby SUW w Leśniewicach. </t>
  </si>
  <si>
    <t>Montaż armatury w obudowie studni w m. Stanisławów Skrzański.</t>
  </si>
  <si>
    <t>razem 400</t>
  </si>
  <si>
    <t xml:space="preserve">A.                     B.                   C.       </t>
  </si>
  <si>
    <t>Przebudowa drogi gminnej Zaborów Nowy-Sokołów – II etap</t>
  </si>
  <si>
    <t xml:space="preserve">A.1 626 407                
B.                       C.       </t>
  </si>
  <si>
    <t>Rozbudowa i przebudowa drogi gm.Patrówek-Marianka</t>
  </si>
  <si>
    <t xml:space="preserve">A.      
B.193 000           C.       </t>
  </si>
  <si>
    <t>kwota dofinansowania z poz. B włączona do budżetu</t>
  </si>
  <si>
    <t>Przebudowa drogi gminnej Rumunki-Nagodów</t>
  </si>
  <si>
    <t xml:space="preserve">A.       
B.1472472        C.       </t>
  </si>
  <si>
    <t xml:space="preserve">Przebudowa drogi gminnej Sendeń /granica gminy-Stefanów, Białe przez Antoninów - Sendeń Granica gminy </t>
  </si>
  <si>
    <t>Przebudowa drogi gminnej Jaworek-Mysłownia Nowa-Łokietnica</t>
  </si>
  <si>
    <t xml:space="preserve">A.     
B.3463257       C.       </t>
  </si>
  <si>
    <t>Przebudowa drogi gminnej Nowa Wieś – Feliksów II etap</t>
  </si>
  <si>
    <t xml:space="preserve">A.   
B.55 000           C.       </t>
  </si>
  <si>
    <t>Budowa chodnika Białotarsk kościół-do wysokości oczyszczalni ścieków</t>
  </si>
  <si>
    <t xml:space="preserve">A. 340407    
B.100000         C.       </t>
  </si>
  <si>
    <t>Opracowanie projektów budowlanych dróg gminnych Sendeń/gmina-Stefanów, Rumunki-Nagodów, Jaworek-Mysłownia-Łokietnica</t>
  </si>
  <si>
    <t xml:space="preserve">A.100000   
B.100000         C.       </t>
  </si>
  <si>
    <t>Wykonanie części chodnika w m.Sierakówek</t>
  </si>
  <si>
    <t xml:space="preserve">Razem 600 </t>
  </si>
  <si>
    <t xml:space="preserve">A. 2 066 814     
B. 5 383 729          C.       </t>
  </si>
  <si>
    <t>Budynek po szkole w Białem-roboty modernizacyjne</t>
  </si>
  <si>
    <t xml:space="preserve">Razem po zmianie </t>
  </si>
  <si>
    <t>A.     
B.                     C.</t>
  </si>
  <si>
    <t>Budynek mieszkalny w Rębowie-ocieplenie ścian zewnętrznych</t>
  </si>
  <si>
    <t>Budynek gminy w Lucieniu-przebudowa i nadbudowa z przeznaczeniem na siedzibę ośrodka zdrowia</t>
  </si>
  <si>
    <t>B. 420 516,00</t>
  </si>
  <si>
    <t>Zmiana sposobu uzytkowania budynku po SP w Skrzanach na budynek mieszkalny - projekt</t>
  </si>
  <si>
    <t>Razem 700</t>
  </si>
  <si>
    <t>Razem przed zmianą</t>
  </si>
  <si>
    <t>Zakup sprzętu  komputerowego,kopiarki, samochodu osobowego</t>
  </si>
  <si>
    <t>Razem 75023</t>
  </si>
  <si>
    <t>Zakup kopiarki</t>
  </si>
  <si>
    <t>Razem 75022</t>
  </si>
  <si>
    <t>razem</t>
  </si>
  <si>
    <t>Razem 750</t>
  </si>
  <si>
    <t>Zakup sprzętu strażackiego</t>
  </si>
  <si>
    <t>A.             B.21 470,00   C.</t>
  </si>
  <si>
    <t>Razem 754</t>
  </si>
  <si>
    <t>Rozbudowa budynku Szkoły Podstawowej i Gimnazjum o salę gimnastyczną niepełnowymiarową w Stafanowie roboty budowlane+wyposażenie z obsługą inwestorską</t>
  </si>
  <si>
    <t xml:space="preserve">A. 100 000,00    
B.                     C.   50 000,00       </t>
  </si>
  <si>
    <t>Zespół Szkoły Podstawowej i Gimnazjum w Lucieniu stołówka szkolna i wykonanie kładki pieszej nad rzeką</t>
  </si>
  <si>
    <t xml:space="preserve">A.                     B.                    C.   50 000,00    </t>
  </si>
  <si>
    <t>kwota dofinansowania z poz. C włączona do budżetu</t>
  </si>
  <si>
    <t>Razem po  zmianie</t>
  </si>
  <si>
    <t xml:space="preserve">A.                B.70.000,00     C.50.000,00      </t>
  </si>
  <si>
    <t>kwota dofinansowania z poz. B  włączona do budżetu</t>
  </si>
  <si>
    <t>Szkoła Podstawowa i Gimnazjum w Białotarsku wymiana pokrycia dachowego budynku</t>
  </si>
  <si>
    <t>A.80 000,00</t>
  </si>
  <si>
    <t>kwota dofinansowania z poz. A w wysokości 19.291,69 włączona do budżetu</t>
  </si>
  <si>
    <t>Zespół Szkoły Podstawowej i Gimnazjum w Solcu-ogrodzenie boiska szkolnego</t>
  </si>
  <si>
    <t>Szkoła Podstawowa w Zwoleniu-ocieplenie budynku,boisko szkolne (bieżnia)</t>
  </si>
  <si>
    <t xml:space="preserve">A. 50 000,00      B.                     C.       </t>
  </si>
  <si>
    <t>Szkoła Stefanów-remont elewacji istniejącego budynku</t>
  </si>
  <si>
    <t xml:space="preserve">A.            
B.                     C.   </t>
  </si>
  <si>
    <t>Opracowanie projektu budowlanego wielobranżowego na budowę sali gimnastycznej w Solcu lub Sierakówku</t>
  </si>
  <si>
    <t xml:space="preserve">A.           
B.                     C.       </t>
  </si>
  <si>
    <t>Razem 801</t>
  </si>
  <si>
    <t xml:space="preserve">A.  230 000,00  B. C.  100 000,00      </t>
  </si>
  <si>
    <t>Po  zmianie</t>
  </si>
  <si>
    <t xml:space="preserve">A.  230 000,00  B. 70.000,00    C.  100 000,00      </t>
  </si>
  <si>
    <t>Budowa i rozbudowa oświatlenia ulicznego</t>
  </si>
  <si>
    <t>Razem  900</t>
  </si>
  <si>
    <t xml:space="preserve">A.           
B.                     C.     </t>
  </si>
  <si>
    <t>Remont budynku Domu Ludowego w Legardzie-II etap</t>
  </si>
  <si>
    <t>Razem  921</t>
  </si>
  <si>
    <t>Ogółem przed zmianą</t>
  </si>
  <si>
    <t>A.  2296814,00 B.  9375329,00 C.  459000,00</t>
  </si>
  <si>
    <t>Kwota 193.000 z poz.B oraz kwota 19.291,69 z poz .A włączona do budżetu,</t>
  </si>
  <si>
    <t>Ogółem po zmianie</t>
  </si>
  <si>
    <t>A.  2296814,00 B. 9445329,00 C.  459000,00</t>
  </si>
  <si>
    <t>Kwota 263.000 z poz.B oraz kwota 19.291,69 z poz .A włączona do budżetu,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</si>
  <si>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</si>
  <si>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</si>
  <si>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</si>
  <si>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</si>
  <si>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</si>
  <si>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>Uwaga! Środki do pozyskania z kol. 10 nie ujęte w budżecie.</t>
  </si>
  <si>
    <t>Załącznik Nr 7 do Uchwały Rady Gminy Gostynin Nr 215/XXXVII/2009</t>
  </si>
  <si>
    <t>z dnia 30 grudnia 2009 roku.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</si>
  <si>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</si>
  <si>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</si>
  <si>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</si>
  <si>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</si>
  <si>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</si>
  <si>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</si>
  <si>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</si>
  <si>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2009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</si>
  <si>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</si>
  <si>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</si>
  <si>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</si>
  <si>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</si>
  <si>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</si>
  <si>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</si>
  <si>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</si>
  <si>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</si>
  <si>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</si>
  <si>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</si>
  <si>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</si>
  <si>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</si>
  <si>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</si>
  <si>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</si>
  <si>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</si>
  <si>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</si>
  <si>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</si>
  <si>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</si>
  <si>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</si>
  <si>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</si>
  <si>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2010r.</t>
  </si>
  <si>
    <t>2011 r</t>
  </si>
  <si>
    <t>Wydatki bieżące razem:</t>
  </si>
  <si>
    <t>2.1</t>
  </si>
  <si>
    <t xml:space="preserve">Program Operacyjny Kapitał Ludzki  </t>
  </si>
  <si>
    <t>Priorytet 7</t>
  </si>
  <si>
    <t>Działanie 7.1. Poddziałanie 7.1.1.</t>
  </si>
  <si>
    <t>"Można inaczej"</t>
  </si>
  <si>
    <r>
      <t xml:space="preserve"> </t>
    </r>
    <r>
      <rPr>
        <b/>
        <sz val="7"/>
        <rFont val="Arial"/>
        <family val="2"/>
      </rPr>
      <t>Dz. 852 Rodz. 85219</t>
    </r>
  </si>
  <si>
    <t>z tego: 2009 r.</t>
  </si>
  <si>
    <t>§ 3119</t>
  </si>
  <si>
    <t>§ 4018</t>
  </si>
  <si>
    <t>§ 4118</t>
  </si>
  <si>
    <t>§ 4128</t>
  </si>
  <si>
    <t>§ 4178</t>
  </si>
  <si>
    <t>§ 4218</t>
  </si>
  <si>
    <t>§ 4308</t>
  </si>
  <si>
    <t>§ 4378</t>
  </si>
  <si>
    <t>§ 4408</t>
  </si>
  <si>
    <t>§ 4748</t>
  </si>
  <si>
    <t>§ 4758</t>
  </si>
  <si>
    <t>§ 4019</t>
  </si>
  <si>
    <t>§ 4119</t>
  </si>
  <si>
    <t>§ 4129</t>
  </si>
  <si>
    <t>§ 4179</t>
  </si>
  <si>
    <t>§ 4219</t>
  </si>
  <si>
    <t>§ 4309</t>
  </si>
  <si>
    <t>§ 4379</t>
  </si>
  <si>
    <t>§ 4409</t>
  </si>
  <si>
    <t>§ 4749</t>
  </si>
  <si>
    <t>§ 4759</t>
  </si>
  <si>
    <t>2010 r.</t>
  </si>
  <si>
    <t>2011 r.</t>
  </si>
  <si>
    <t>Ogółem (1+2)</t>
  </si>
  <si>
    <t>Poakcesyjny Program Wsparcia Obszarów Wiejskich</t>
  </si>
  <si>
    <t>Dz.852 Rozdz.85295</t>
  </si>
  <si>
    <t>§4113</t>
  </si>
  <si>
    <t>§4123</t>
  </si>
  <si>
    <t>§4173</t>
  </si>
  <si>
    <t>§4213</t>
  </si>
  <si>
    <t>§4303</t>
  </si>
  <si>
    <t>§4413</t>
  </si>
  <si>
    <t>§4433</t>
  </si>
  <si>
    <t>§4753</t>
  </si>
  <si>
    <t>2011r.</t>
  </si>
  <si>
    <t>* wydatki obejmują wydatki bieżące i majątkowe (dotyczące inwestycji rocznych i ujętych w wieloletnim programie inwestycyjnym)</t>
  </si>
  <si>
    <t>** środki własne jst, współfinansowanie z budżetu państwa oraz inne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</si>
</sst>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zł&quot;_-;\-* #,##0.00&quot; zł&quot;_-;_-* \-??&quot; zł&quot;_-;_-@_-"/>
    <numFmt numFmtId="166" formatCode="#,##0.00"/>
    <numFmt numFmtId="167" formatCode="#,###.00"/>
    <numFmt numFmtId="168" formatCode="@"/>
    <numFmt numFmtId="169" formatCode="0.00"/>
    <numFmt numFmtId="170" formatCode="#,##0.00_ ;\-#,##0.00\ "/>
  </numFmts>
  <fonts count="6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Arial CE"/>
      <family val="2"/>
    </font>
    <font>
      <b/>
      <i/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b/>
      <sz val="10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10"/>
      <name val="Arial CE"/>
      <family val="2"/>
    </font>
    <font>
      <sz val="7"/>
      <color indexed="8"/>
      <name val="Arial CE"/>
      <family val="2"/>
    </font>
    <font>
      <i/>
      <sz val="7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Lucida Sans Unicode"/>
      <family val="2"/>
    </font>
    <font>
      <sz val="7"/>
      <name val="Czcionka tekstu podstawowego"/>
      <family val="0"/>
    </font>
    <font>
      <b/>
      <sz val="7"/>
      <name val="Czcionka tekstu podstawowego"/>
      <family val="0"/>
    </font>
    <font>
      <i/>
      <sz val="7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5" fontId="12" fillId="0" borderId="0" applyFill="0" applyBorder="0" applyAlignment="0" applyProtection="0"/>
    <xf numFmtId="164" fontId="19" fillId="3" borderId="0" applyNumberFormat="0" applyBorder="0" applyAlignment="0" applyProtection="0"/>
  </cellStyleXfs>
  <cellXfs count="237">
    <xf numFmtId="164" fontId="0" fillId="0" borderId="0" xfId="0" applyAlignment="1">
      <alignment/>
    </xf>
    <xf numFmtId="164" fontId="20" fillId="0" borderId="0" xfId="54" applyFont="1" applyFill="1">
      <alignment/>
      <protection/>
    </xf>
    <xf numFmtId="164" fontId="21" fillId="0" borderId="0" xfId="54" applyFont="1" applyFill="1">
      <alignment/>
      <protection/>
    </xf>
    <xf numFmtId="164" fontId="22" fillId="0" borderId="0" xfId="54" applyFont="1" applyFill="1">
      <alignment/>
      <protection/>
    </xf>
    <xf numFmtId="164" fontId="23" fillId="0" borderId="0" xfId="54" applyFont="1" applyFill="1">
      <alignment/>
      <protection/>
    </xf>
    <xf numFmtId="164" fontId="24" fillId="0" borderId="10" xfId="54" applyFont="1" applyFill="1" applyBorder="1" applyAlignment="1">
      <alignment horizontal="center" vertical="center" wrapText="1"/>
      <protection/>
    </xf>
    <xf numFmtId="164" fontId="24" fillId="0" borderId="10" xfId="54" applyFont="1" applyFill="1" applyBorder="1" applyAlignment="1">
      <alignment horizontal="center" vertical="center"/>
      <protection/>
    </xf>
    <xf numFmtId="164" fontId="20" fillId="0" borderId="10" xfId="54" applyFont="1" applyFill="1" applyBorder="1" applyAlignment="1">
      <alignment horizontal="center" vertical="center" wrapText="1"/>
      <protection/>
    </xf>
    <xf numFmtId="164" fontId="20" fillId="0" borderId="10" xfId="54" applyFont="1" applyFill="1" applyBorder="1" applyAlignment="1">
      <alignment horizontal="center" vertical="center"/>
      <protection/>
    </xf>
    <xf numFmtId="166" fontId="20" fillId="0" borderId="10" xfId="54" applyNumberFormat="1" applyFont="1" applyFill="1" applyBorder="1" applyAlignment="1">
      <alignment horizontal="center" vertical="center" wrapText="1"/>
      <protection/>
    </xf>
    <xf numFmtId="166" fontId="20" fillId="0" borderId="10" xfId="54" applyNumberFormat="1" applyFont="1" applyFill="1" applyBorder="1" applyAlignment="1">
      <alignment horizontal="center" vertical="center"/>
      <protection/>
    </xf>
    <xf numFmtId="164" fontId="25" fillId="0" borderId="10" xfId="54" applyFont="1" applyFill="1" applyBorder="1" applyAlignment="1">
      <alignment horizontal="left" vertical="center" wrapText="1"/>
      <protection/>
    </xf>
    <xf numFmtId="164" fontId="26" fillId="0" borderId="10" xfId="54" applyFont="1" applyFill="1" applyBorder="1" applyAlignment="1">
      <alignment horizontal="center" vertical="center" wrapText="1"/>
      <protection/>
    </xf>
    <xf numFmtId="164" fontId="23" fillId="0" borderId="10" xfId="54" applyFont="1" applyFill="1" applyBorder="1" applyAlignment="1">
      <alignment horizontal="left" vertical="center" wrapText="1"/>
      <protection/>
    </xf>
    <xf numFmtId="167" fontId="20" fillId="0" borderId="10" xfId="54" applyNumberFormat="1" applyFont="1" applyFill="1" applyBorder="1" applyAlignment="1">
      <alignment horizontal="center" vertical="center" wrapText="1"/>
      <protection/>
    </xf>
    <xf numFmtId="164" fontId="0" fillId="0" borderId="11" xfId="0" applyBorder="1" applyAlignment="1">
      <alignment/>
    </xf>
    <xf numFmtId="164" fontId="27" fillId="0" borderId="11" xfId="0" applyFont="1" applyBorder="1" applyAlignment="1">
      <alignment/>
    </xf>
    <xf numFmtId="167" fontId="26" fillId="0" borderId="11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167" fontId="26" fillId="0" borderId="11" xfId="0" applyNumberFormat="1" applyFont="1" applyBorder="1" applyAlignment="1">
      <alignment horizontal="center"/>
    </xf>
    <xf numFmtId="167" fontId="26" fillId="0" borderId="10" xfId="54" applyNumberFormat="1" applyFont="1" applyFill="1" applyBorder="1" applyAlignment="1">
      <alignment horizontal="center" vertical="center" wrapText="1"/>
      <protection/>
    </xf>
    <xf numFmtId="164" fontId="25" fillId="0" borderId="11" xfId="54" applyFont="1" applyFill="1" applyBorder="1" applyAlignment="1">
      <alignment horizontal="center" vertical="center" wrapText="1"/>
      <protection/>
    </xf>
    <xf numFmtId="166" fontId="27" fillId="0" borderId="0" xfId="0" applyNumberFormat="1" applyFont="1" applyBorder="1" applyAlignment="1">
      <alignment/>
    </xf>
    <xf numFmtId="164" fontId="29" fillId="0" borderId="0" xfId="0" applyFont="1" applyAlignment="1">
      <alignment/>
    </xf>
    <xf numFmtId="166" fontId="26" fillId="0" borderId="11" xfId="0" applyNumberFormat="1" applyFont="1" applyBorder="1" applyAlignment="1">
      <alignment horizontal="center"/>
    </xf>
    <xf numFmtId="166" fontId="26" fillId="0" borderId="11" xfId="0" applyNumberFormat="1" applyFont="1" applyBorder="1" applyAlignment="1">
      <alignment horizontal="center"/>
    </xf>
    <xf numFmtId="164" fontId="12" fillId="0" borderId="0" xfId="54">
      <alignment/>
      <protection/>
    </xf>
    <xf numFmtId="164" fontId="23" fillId="0" borderId="10" xfId="54" applyFont="1" applyFill="1" applyBorder="1" applyAlignment="1">
      <alignment horizontal="center" vertical="center" wrapText="1"/>
      <protection/>
    </xf>
    <xf numFmtId="164" fontId="23" fillId="0" borderId="10" xfId="54" applyFont="1" applyFill="1" applyBorder="1" applyAlignment="1">
      <alignment horizontal="center" vertical="center"/>
      <protection/>
    </xf>
    <xf numFmtId="166" fontId="23" fillId="0" borderId="10" xfId="54" applyNumberFormat="1" applyFont="1" applyFill="1" applyBorder="1" applyAlignment="1">
      <alignment horizontal="center" vertical="center" wrapText="1"/>
      <protection/>
    </xf>
    <xf numFmtId="166" fontId="23" fillId="0" borderId="10" xfId="54" applyNumberFormat="1" applyFont="1" applyFill="1" applyBorder="1" applyAlignment="1">
      <alignment horizontal="center" vertical="center"/>
      <protection/>
    </xf>
    <xf numFmtId="164" fontId="23" fillId="0" borderId="0" xfId="54" applyFont="1" applyFill="1" applyBorder="1" applyAlignment="1">
      <alignment horizontal="left" vertical="center" wrapText="1"/>
      <protection/>
    </xf>
    <xf numFmtId="164" fontId="23" fillId="0" borderId="0" xfId="54" applyFont="1" applyFill="1" applyBorder="1" applyAlignment="1">
      <alignment/>
      <protection/>
    </xf>
    <xf numFmtId="164" fontId="20" fillId="0" borderId="0" xfId="54" applyFont="1" applyFill="1" applyBorder="1">
      <alignment/>
      <protection/>
    </xf>
    <xf numFmtId="164" fontId="20" fillId="0" borderId="0" xfId="0" applyFont="1" applyAlignment="1">
      <alignment/>
    </xf>
    <xf numFmtId="164" fontId="30" fillId="0" borderId="11" xfId="54" applyFont="1" applyFill="1" applyBorder="1" applyAlignment="1">
      <alignment horizontal="center" vertical="center" wrapText="1"/>
      <protection/>
    </xf>
    <xf numFmtId="164" fontId="30" fillId="0" borderId="11" xfId="54" applyFont="1" applyFill="1" applyBorder="1" applyAlignment="1">
      <alignment horizontal="center" vertical="center"/>
      <protection/>
    </xf>
    <xf numFmtId="164" fontId="24" fillId="0" borderId="11" xfId="54" applyFont="1" applyFill="1" applyBorder="1" applyAlignment="1">
      <alignment horizontal="center" vertical="center"/>
      <protection/>
    </xf>
    <xf numFmtId="164" fontId="24" fillId="0" borderId="11" xfId="54" applyFont="1" applyFill="1" applyBorder="1" applyAlignment="1">
      <alignment horizontal="center" vertical="center" wrapText="1"/>
      <protection/>
    </xf>
    <xf numFmtId="164" fontId="20" fillId="0" borderId="11" xfId="54" applyFont="1" applyFill="1" applyBorder="1" applyAlignment="1">
      <alignment horizontal="center" vertical="center" wrapText="1"/>
      <protection/>
    </xf>
    <xf numFmtId="164" fontId="20" fillId="0" borderId="11" xfId="54" applyFont="1" applyFill="1" applyBorder="1" applyAlignment="1">
      <alignment horizontal="center" vertical="center"/>
      <protection/>
    </xf>
    <xf numFmtId="167" fontId="20" fillId="0" borderId="11" xfId="54" applyNumberFormat="1" applyFont="1" applyFill="1" applyBorder="1" applyAlignment="1">
      <alignment horizontal="center" vertical="center" wrapText="1"/>
      <protection/>
    </xf>
    <xf numFmtId="166" fontId="20" fillId="0" borderId="11" xfId="54" applyNumberFormat="1" applyFont="1" applyFill="1" applyBorder="1" applyAlignment="1">
      <alignment horizontal="center" vertical="center"/>
      <protection/>
    </xf>
    <xf numFmtId="167" fontId="20" fillId="0" borderId="11" xfId="54" applyNumberFormat="1" applyFont="1" applyFill="1" applyBorder="1" applyAlignment="1">
      <alignment horizontal="center" vertical="center"/>
      <protection/>
    </xf>
    <xf numFmtId="166" fontId="20" fillId="0" borderId="11" xfId="54" applyNumberFormat="1" applyFont="1" applyFill="1" applyBorder="1" applyAlignment="1">
      <alignment horizontal="center" vertical="center" wrapText="1"/>
      <protection/>
    </xf>
    <xf numFmtId="164" fontId="25" fillId="0" borderId="11" xfId="54" applyFont="1" applyFill="1" applyBorder="1" applyAlignment="1">
      <alignment horizontal="left" vertical="center" wrapText="1"/>
      <protection/>
    </xf>
    <xf numFmtId="164" fontId="31" fillId="0" borderId="11" xfId="54" applyFont="1" applyFill="1" applyBorder="1" applyAlignment="1">
      <alignment horizontal="center" vertical="center" wrapText="1"/>
      <protection/>
    </xf>
    <xf numFmtId="164" fontId="24" fillId="0" borderId="11" xfId="54" applyFont="1" applyFill="1" applyBorder="1" applyAlignment="1">
      <alignment horizontal="center" vertical="center" wrapText="1"/>
      <protection/>
    </xf>
    <xf numFmtId="164" fontId="20" fillId="0" borderId="11" xfId="0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4" fontId="31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8" fontId="25" fillId="0" borderId="11" xfId="55" applyNumberFormat="1" applyFont="1" applyBorder="1" applyAlignment="1">
      <alignment horizontal="center" vertical="center" wrapText="1"/>
      <protection/>
    </xf>
    <xf numFmtId="168" fontId="23" fillId="0" borderId="11" xfId="55" applyNumberFormat="1" applyFont="1" applyBorder="1" applyAlignment="1">
      <alignment horizontal="center" vertical="center" wrapText="1"/>
      <protection/>
    </xf>
    <xf numFmtId="164" fontId="31" fillId="0" borderId="11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7" fontId="24" fillId="0" borderId="11" xfId="0" applyNumberFormat="1" applyFont="1" applyBorder="1" applyAlignment="1">
      <alignment horizontal="center"/>
    </xf>
    <xf numFmtId="168" fontId="32" fillId="0" borderId="11" xfId="0" applyNumberFormat="1" applyFont="1" applyBorder="1" applyAlignment="1">
      <alignment horizontal="center" wrapText="1"/>
    </xf>
    <xf numFmtId="164" fontId="33" fillId="0" borderId="0" xfId="0" applyFont="1" applyAlignment="1">
      <alignment/>
    </xf>
    <xf numFmtId="164" fontId="0" fillId="0" borderId="0" xfId="55">
      <alignment/>
      <protection/>
    </xf>
    <xf numFmtId="164" fontId="34" fillId="0" borderId="0" xfId="55" applyFont="1" applyBorder="1" applyAlignment="1">
      <alignment horizontal="center" vertical="center" wrapText="1"/>
      <protection/>
    </xf>
    <xf numFmtId="164" fontId="32" fillId="0" borderId="0" xfId="55" applyFont="1" applyBorder="1" applyAlignment="1">
      <alignment horizontal="left" vertical="center" wrapText="1"/>
      <protection/>
    </xf>
    <xf numFmtId="164" fontId="35" fillId="20" borderId="10" xfId="55" applyFont="1" applyFill="1" applyBorder="1" applyAlignment="1">
      <alignment horizontal="center" vertical="center"/>
      <protection/>
    </xf>
    <xf numFmtId="164" fontId="35" fillId="20" borderId="10" xfId="55" applyFont="1" applyFill="1" applyBorder="1" applyAlignment="1">
      <alignment horizontal="center" vertical="center" wrapText="1"/>
      <protection/>
    </xf>
    <xf numFmtId="164" fontId="36" fillId="20" borderId="10" xfId="55" applyFont="1" applyFill="1" applyBorder="1" applyAlignment="1">
      <alignment horizontal="center" vertical="center" wrapText="1"/>
      <protection/>
    </xf>
    <xf numFmtId="164" fontId="37" fillId="20" borderId="10" xfId="55" applyFont="1" applyFill="1" applyBorder="1" applyAlignment="1">
      <alignment horizontal="center" vertical="center" wrapText="1"/>
      <protection/>
    </xf>
    <xf numFmtId="164" fontId="38" fillId="0" borderId="10" xfId="55" applyFont="1" applyBorder="1" applyAlignment="1">
      <alignment horizontal="center" vertical="center"/>
      <protection/>
    </xf>
    <xf numFmtId="164" fontId="39" fillId="0" borderId="10" xfId="55" applyFont="1" applyBorder="1" applyAlignment="1">
      <alignment horizontal="center" vertical="center"/>
      <protection/>
    </xf>
    <xf numFmtId="164" fontId="39" fillId="0" borderId="10" xfId="55" applyFont="1" applyBorder="1" applyAlignment="1">
      <alignment horizontal="right" vertical="center"/>
      <protection/>
    </xf>
    <xf numFmtId="166" fontId="39" fillId="0" borderId="10" xfId="55" applyNumberFormat="1" applyFont="1" applyBorder="1" applyAlignment="1">
      <alignment horizontal="right" vertical="center"/>
      <protection/>
    </xf>
    <xf numFmtId="166" fontId="38" fillId="0" borderId="10" xfId="55" applyNumberFormat="1" applyFont="1" applyBorder="1" applyAlignment="1">
      <alignment horizontal="center" vertical="center"/>
      <protection/>
    </xf>
    <xf numFmtId="164" fontId="40" fillId="0" borderId="10" xfId="55" applyFont="1" applyBorder="1" applyAlignment="1">
      <alignment horizontal="right" vertical="center"/>
      <protection/>
    </xf>
    <xf numFmtId="166" fontId="40" fillId="0" borderId="10" xfId="55" applyNumberFormat="1" applyFont="1" applyBorder="1" applyAlignment="1">
      <alignment horizontal="right" vertical="center"/>
      <protection/>
    </xf>
    <xf numFmtId="166" fontId="40" fillId="0" borderId="10" xfId="55" applyNumberFormat="1" applyFont="1" applyBorder="1" applyAlignment="1">
      <alignment horizontal="center" vertical="center"/>
      <protection/>
    </xf>
    <xf numFmtId="164" fontId="40" fillId="0" borderId="10" xfId="55" applyFont="1" applyBorder="1" applyAlignment="1">
      <alignment horizontal="center" vertical="center"/>
      <protection/>
    </xf>
    <xf numFmtId="166" fontId="40" fillId="0" borderId="10" xfId="55" applyNumberFormat="1" applyFont="1" applyBorder="1" applyAlignment="1">
      <alignment vertical="center"/>
      <protection/>
    </xf>
    <xf numFmtId="164" fontId="41" fillId="0" borderId="10" xfId="55" applyFont="1" applyBorder="1" applyAlignment="1">
      <alignment vertical="center"/>
      <protection/>
    </xf>
    <xf numFmtId="164" fontId="39" fillId="0" borderId="10" xfId="55" applyFont="1" applyBorder="1" applyAlignment="1">
      <alignment vertical="center"/>
      <protection/>
    </xf>
    <xf numFmtId="166" fontId="41" fillId="0" borderId="10" xfId="55" applyNumberFormat="1" applyFont="1" applyBorder="1" applyAlignment="1">
      <alignment vertical="center"/>
      <protection/>
    </xf>
    <xf numFmtId="166" fontId="39" fillId="0" borderId="10" xfId="55" applyNumberFormat="1" applyFont="1" applyBorder="1" applyAlignment="1">
      <alignment vertical="center"/>
      <protection/>
    </xf>
    <xf numFmtId="166" fontId="0" fillId="0" borderId="10" xfId="55" applyNumberFormat="1" applyBorder="1" applyAlignment="1">
      <alignment vertical="center"/>
      <protection/>
    </xf>
    <xf numFmtId="164" fontId="0" fillId="0" borderId="10" xfId="55" applyBorder="1" applyAlignment="1">
      <alignment vertical="center"/>
      <protection/>
    </xf>
    <xf numFmtId="164" fontId="42" fillId="24" borderId="10" xfId="55" applyFont="1" applyFill="1" applyBorder="1" applyAlignment="1">
      <alignment horizontal="right" wrapText="1"/>
      <protection/>
    </xf>
    <xf numFmtId="166" fontId="42" fillId="24" borderId="10" xfId="63" applyNumberFormat="1" applyFont="1" applyFill="1" applyBorder="1" applyAlignment="1" applyProtection="1">
      <alignment/>
      <protection locked="0"/>
    </xf>
    <xf numFmtId="164" fontId="40" fillId="0" borderId="10" xfId="55" applyFont="1" applyBorder="1" applyAlignment="1">
      <alignment vertical="center"/>
      <protection/>
    </xf>
    <xf numFmtId="164" fontId="43" fillId="0" borderId="10" xfId="55" applyFont="1" applyBorder="1" applyAlignment="1">
      <alignment vertical="center"/>
      <protection/>
    </xf>
    <xf numFmtId="164" fontId="37" fillId="0" borderId="10" xfId="55" applyFont="1" applyBorder="1" applyAlignment="1">
      <alignment vertical="center"/>
      <protection/>
    </xf>
    <xf numFmtId="164" fontId="32" fillId="0" borderId="10" xfId="55" applyFont="1" applyBorder="1" applyAlignment="1">
      <alignment vertical="center"/>
      <protection/>
    </xf>
    <xf numFmtId="166" fontId="37" fillId="0" borderId="10" xfId="55" applyNumberFormat="1" applyFont="1" applyBorder="1" applyAlignment="1">
      <alignment vertical="center"/>
      <protection/>
    </xf>
    <xf numFmtId="164" fontId="44" fillId="0" borderId="10" xfId="55" applyFont="1" applyBorder="1" applyAlignment="1">
      <alignment horizontal="center" vertical="center"/>
      <protection/>
    </xf>
    <xf numFmtId="166" fontId="35" fillId="0" borderId="10" xfId="55" applyNumberFormat="1" applyFont="1" applyBorder="1" applyAlignment="1">
      <alignment vertical="center"/>
      <protection/>
    </xf>
    <xf numFmtId="164" fontId="12" fillId="0" borderId="0" xfId="55" applyFont="1" applyAlignment="1">
      <alignment vertical="center"/>
      <protection/>
    </xf>
    <xf numFmtId="164" fontId="45" fillId="0" borderId="0" xfId="55" applyFont="1" applyAlignment="1">
      <alignment vertical="center"/>
      <protection/>
    </xf>
    <xf numFmtId="164" fontId="46" fillId="0" borderId="0" xfId="54" applyFont="1" applyBorder="1" applyAlignment="1">
      <alignment horizontal="center" vertical="center" wrapText="1"/>
      <protection/>
    </xf>
    <xf numFmtId="164" fontId="20" fillId="0" borderId="0" xfId="54" applyFont="1" applyBorder="1" applyAlignment="1">
      <alignment horizontal="left" vertical="center" wrapText="1"/>
      <protection/>
    </xf>
    <xf numFmtId="164" fontId="12" fillId="0" borderId="0" xfId="54" applyAlignment="1">
      <alignment vertical="center"/>
      <protection/>
    </xf>
    <xf numFmtId="164" fontId="35" fillId="20" borderId="12" xfId="54" applyFont="1" applyFill="1" applyBorder="1" applyAlignment="1">
      <alignment horizontal="center" vertical="center"/>
      <protection/>
    </xf>
    <xf numFmtId="164" fontId="35" fillId="20" borderId="12" xfId="54" applyFont="1" applyFill="1" applyBorder="1" applyAlignment="1">
      <alignment horizontal="center" vertical="center" wrapText="1"/>
      <protection/>
    </xf>
    <xf numFmtId="164" fontId="36" fillId="20" borderId="13" xfId="54" applyFont="1" applyFill="1" applyBorder="1" applyAlignment="1">
      <alignment horizontal="center" vertical="center" wrapText="1"/>
      <protection/>
    </xf>
    <xf numFmtId="164" fontId="12" fillId="20" borderId="12" xfId="54" applyFont="1" applyFill="1" applyBorder="1" applyAlignment="1">
      <alignment horizontal="center" vertical="center"/>
      <protection/>
    </xf>
    <xf numFmtId="164" fontId="36" fillId="20" borderId="12" xfId="54" applyFont="1" applyFill="1" applyBorder="1" applyAlignment="1">
      <alignment horizontal="center" vertical="center" wrapText="1"/>
      <protection/>
    </xf>
    <xf numFmtId="164" fontId="38" fillId="0" borderId="12" xfId="54" applyFont="1" applyBorder="1" applyAlignment="1">
      <alignment horizontal="center" vertical="center"/>
      <protection/>
    </xf>
    <xf numFmtId="164" fontId="38" fillId="0" borderId="13" xfId="54" applyFont="1" applyBorder="1" applyAlignment="1">
      <alignment horizontal="center" vertical="center"/>
      <protection/>
    </xf>
    <xf numFmtId="164" fontId="38" fillId="0" borderId="14" xfId="54" applyFont="1" applyBorder="1" applyAlignment="1">
      <alignment horizontal="center" vertical="center"/>
      <protection/>
    </xf>
    <xf numFmtId="164" fontId="12" fillId="0" borderId="12" xfId="54" applyFont="1" applyBorder="1" applyAlignment="1">
      <alignment horizontal="center" vertical="center"/>
      <protection/>
    </xf>
    <xf numFmtId="164" fontId="47" fillId="0" borderId="12" xfId="54" applyFont="1" applyBorder="1" applyAlignment="1">
      <alignment horizontal="center" vertical="center" wrapText="1"/>
      <protection/>
    </xf>
    <xf numFmtId="166" fontId="12" fillId="0" borderId="12" xfId="54" applyNumberFormat="1" applyBorder="1" applyAlignment="1">
      <alignment vertical="center"/>
      <protection/>
    </xf>
    <xf numFmtId="166" fontId="12" fillId="0" borderId="12" xfId="54" applyNumberFormat="1" applyFont="1" applyBorder="1" applyAlignment="1">
      <alignment vertical="center" wrapText="1"/>
      <protection/>
    </xf>
    <xf numFmtId="166" fontId="12" fillId="0" borderId="13" xfId="54" applyNumberFormat="1" applyBorder="1" applyAlignment="1">
      <alignment vertical="center"/>
      <protection/>
    </xf>
    <xf numFmtId="164" fontId="12" fillId="0" borderId="12" xfId="54" applyBorder="1" applyAlignment="1">
      <alignment vertical="center"/>
      <protection/>
    </xf>
    <xf numFmtId="164" fontId="36" fillId="0" borderId="12" xfId="54" applyFont="1" applyBorder="1" applyAlignment="1">
      <alignment horizontal="center" vertical="center" wrapText="1"/>
      <protection/>
    </xf>
    <xf numFmtId="166" fontId="12" fillId="0" borderId="15" xfId="54" applyNumberFormat="1" applyBorder="1" applyAlignment="1">
      <alignment vertical="center"/>
      <protection/>
    </xf>
    <xf numFmtId="164" fontId="12" fillId="0" borderId="15" xfId="54" applyBorder="1" applyAlignment="1">
      <alignment vertical="center"/>
      <protection/>
    </xf>
    <xf numFmtId="164" fontId="12" fillId="24" borderId="12" xfId="54" applyFont="1" applyFill="1" applyBorder="1" applyAlignment="1">
      <alignment horizontal="center" vertical="center"/>
      <protection/>
    </xf>
    <xf numFmtId="164" fontId="47" fillId="24" borderId="13" xfId="54" applyFont="1" applyFill="1" applyBorder="1" applyAlignment="1">
      <alignment horizontal="center" vertical="center" wrapText="1"/>
      <protection/>
    </xf>
    <xf numFmtId="166" fontId="12" fillId="24" borderId="12" xfId="54" applyNumberFormat="1" applyFill="1" applyBorder="1" applyAlignment="1">
      <alignment horizontal="center" vertical="center"/>
      <protection/>
    </xf>
    <xf numFmtId="166" fontId="12" fillId="0" borderId="16" xfId="54" applyNumberFormat="1" applyFont="1" applyBorder="1" applyAlignment="1">
      <alignment horizontal="left" vertical="center" wrapText="1"/>
      <protection/>
    </xf>
    <xf numFmtId="164" fontId="38" fillId="24" borderId="12" xfId="54" applyFont="1" applyFill="1" applyBorder="1" applyAlignment="1">
      <alignment horizontal="center" vertical="center"/>
      <protection/>
    </xf>
    <xf numFmtId="166" fontId="12" fillId="0" borderId="17" xfId="54" applyNumberFormat="1" applyBorder="1" applyAlignment="1">
      <alignment vertical="center"/>
      <protection/>
    </xf>
    <xf numFmtId="164" fontId="12" fillId="0" borderId="17" xfId="54" applyBorder="1" applyAlignment="1">
      <alignment vertical="center"/>
      <protection/>
    </xf>
    <xf numFmtId="166" fontId="32" fillId="0" borderId="12" xfId="54" applyNumberFormat="1" applyFont="1" applyBorder="1" applyAlignment="1">
      <alignment vertical="center" wrapText="1"/>
      <protection/>
    </xf>
    <xf numFmtId="164" fontId="43" fillId="0" borderId="12" xfId="54" applyFont="1" applyFill="1" applyBorder="1" applyAlignment="1">
      <alignment horizontal="center" vertical="center"/>
      <protection/>
    </xf>
    <xf numFmtId="164" fontId="29" fillId="0" borderId="12" xfId="54" applyFont="1" applyFill="1" applyBorder="1" applyAlignment="1">
      <alignment horizontal="center" vertical="center" wrapText="1"/>
      <protection/>
    </xf>
    <xf numFmtId="166" fontId="12" fillId="0" borderId="12" xfId="54" applyNumberFormat="1" applyFont="1" applyFill="1" applyBorder="1" applyAlignment="1">
      <alignment horizontal="right" vertical="center" wrapText="1"/>
      <protection/>
    </xf>
    <xf numFmtId="169" fontId="12" fillId="0" borderId="12" xfId="54" applyNumberFormat="1" applyFont="1" applyBorder="1" applyAlignment="1">
      <alignment vertical="center" wrapText="1"/>
      <protection/>
    </xf>
    <xf numFmtId="164" fontId="36" fillId="0" borderId="12" xfId="54" applyFont="1" applyFill="1" applyBorder="1" applyAlignment="1">
      <alignment horizontal="center" vertical="center" wrapText="1"/>
      <protection/>
    </xf>
    <xf numFmtId="164" fontId="36" fillId="0" borderId="13" xfId="54" applyFont="1" applyFill="1" applyBorder="1" applyAlignment="1">
      <alignment horizontal="center" vertical="center" wrapText="1"/>
      <protection/>
    </xf>
    <xf numFmtId="164" fontId="12" fillId="0" borderId="17" xfId="54" applyFill="1" applyBorder="1" applyAlignment="1">
      <alignment horizontal="center" vertical="center"/>
      <protection/>
    </xf>
    <xf numFmtId="164" fontId="12" fillId="0" borderId="15" xfId="54" applyFont="1" applyBorder="1" applyAlignment="1">
      <alignment horizontal="center" vertical="center"/>
      <protection/>
    </xf>
    <xf numFmtId="164" fontId="47" fillId="0" borderId="12" xfId="54" applyFont="1" applyBorder="1" applyAlignment="1">
      <alignment vertical="center" wrapText="1"/>
      <protection/>
    </xf>
    <xf numFmtId="166" fontId="40" fillId="0" borderId="12" xfId="54" applyNumberFormat="1" applyFont="1" applyBorder="1" applyAlignment="1">
      <alignment vertical="center" wrapText="1"/>
      <protection/>
    </xf>
    <xf numFmtId="164" fontId="12" fillId="0" borderId="13" xfId="54" applyFont="1" applyBorder="1" applyAlignment="1">
      <alignment horizontal="center" vertical="center"/>
      <protection/>
    </xf>
    <xf numFmtId="164" fontId="47" fillId="0" borderId="16" xfId="54" applyFont="1" applyBorder="1" applyAlignment="1">
      <alignment vertical="center" wrapText="1"/>
      <protection/>
    </xf>
    <xf numFmtId="164" fontId="35" fillId="0" borderId="17" xfId="54" applyFont="1" applyBorder="1" applyAlignment="1">
      <alignment horizontal="center" vertical="center"/>
      <protection/>
    </xf>
    <xf numFmtId="164" fontId="36" fillId="0" borderId="12" xfId="54" applyFont="1" applyFill="1" applyBorder="1" applyAlignment="1">
      <alignment vertical="center" wrapText="1"/>
      <protection/>
    </xf>
    <xf numFmtId="166" fontId="35" fillId="0" borderId="12" xfId="54" applyNumberFormat="1" applyFont="1" applyBorder="1" applyAlignment="1">
      <alignment vertical="center"/>
      <protection/>
    </xf>
    <xf numFmtId="166" fontId="35" fillId="0" borderId="12" xfId="54" applyNumberFormat="1" applyFont="1" applyFill="1" applyBorder="1" applyAlignment="1">
      <alignment vertical="center" wrapText="1"/>
      <protection/>
    </xf>
    <xf numFmtId="164" fontId="12" fillId="0" borderId="18" xfId="54" applyBorder="1" applyAlignment="1">
      <alignment vertical="center"/>
      <protection/>
    </xf>
    <xf numFmtId="164" fontId="12" fillId="24" borderId="17" xfId="54" applyFont="1" applyFill="1" applyBorder="1" applyAlignment="1">
      <alignment horizontal="center" vertical="center"/>
      <protection/>
    </xf>
    <xf numFmtId="166" fontId="12" fillId="24" borderId="12" xfId="54" applyNumberFormat="1" applyFill="1" applyBorder="1" applyAlignment="1">
      <alignment vertical="center"/>
      <protection/>
    </xf>
    <xf numFmtId="166" fontId="12" fillId="24" borderId="12" xfId="54" applyNumberFormat="1" applyFont="1" applyFill="1" applyBorder="1" applyAlignment="1">
      <alignment vertical="center" wrapText="1"/>
      <protection/>
    </xf>
    <xf numFmtId="166" fontId="12" fillId="24" borderId="13" xfId="54" applyNumberFormat="1" applyFill="1" applyBorder="1" applyAlignment="1">
      <alignment vertical="center"/>
      <protection/>
    </xf>
    <xf numFmtId="164" fontId="38" fillId="24" borderId="12" xfId="54" applyFont="1" applyFill="1" applyBorder="1" applyAlignment="1">
      <alignment vertical="center"/>
      <protection/>
    </xf>
    <xf numFmtId="164" fontId="36" fillId="0" borderId="12" xfId="54" applyFont="1" applyBorder="1" applyAlignment="1">
      <alignment vertical="center" wrapText="1"/>
      <protection/>
    </xf>
    <xf numFmtId="166" fontId="35" fillId="0" borderId="12" xfId="54" applyNumberFormat="1" applyFont="1" applyBorder="1" applyAlignment="1">
      <alignment vertical="center" wrapText="1"/>
      <protection/>
    </xf>
    <xf numFmtId="166" fontId="35" fillId="0" borderId="13" xfId="54" applyNumberFormat="1" applyFont="1" applyBorder="1" applyAlignment="1">
      <alignment vertical="center"/>
      <protection/>
    </xf>
    <xf numFmtId="164" fontId="47" fillId="0" borderId="0" xfId="0" applyFont="1" applyAlignment="1">
      <alignment horizontal="center" vertical="center" wrapText="1"/>
    </xf>
    <xf numFmtId="164" fontId="38" fillId="0" borderId="12" xfId="54" applyFont="1" applyBorder="1" applyAlignment="1">
      <alignment vertical="center" wrapText="1"/>
      <protection/>
    </xf>
    <xf numFmtId="164" fontId="35" fillId="24" borderId="12" xfId="54" applyFont="1" applyFill="1" applyBorder="1" applyAlignment="1">
      <alignment horizontal="center" vertical="center"/>
      <protection/>
    </xf>
    <xf numFmtId="166" fontId="35" fillId="24" borderId="12" xfId="54" applyNumberFormat="1" applyFont="1" applyFill="1" applyBorder="1" applyAlignment="1">
      <alignment vertical="center"/>
      <protection/>
    </xf>
    <xf numFmtId="166" fontId="39" fillId="24" borderId="12" xfId="54" applyNumberFormat="1" applyFont="1" applyFill="1" applyBorder="1" applyAlignment="1">
      <alignment vertical="center" wrapText="1"/>
      <protection/>
    </xf>
    <xf numFmtId="164" fontId="35" fillId="20" borderId="17" xfId="54" applyFont="1" applyFill="1" applyBorder="1" applyAlignment="1">
      <alignment horizontal="center" vertical="center"/>
      <protection/>
    </xf>
    <xf numFmtId="164" fontId="12" fillId="0" borderId="12" xfId="54" applyFont="1" applyBorder="1" applyAlignment="1">
      <alignment vertical="center"/>
      <protection/>
    </xf>
    <xf numFmtId="164" fontId="35" fillId="24" borderId="15" xfId="54" applyFont="1" applyFill="1" applyBorder="1" applyAlignment="1">
      <alignment horizontal="center" vertical="center"/>
      <protection/>
    </xf>
    <xf numFmtId="164" fontId="37" fillId="24" borderId="16" xfId="54" applyFont="1" applyFill="1" applyBorder="1" applyAlignment="1">
      <alignment vertical="center" wrapText="1"/>
      <protection/>
    </xf>
    <xf numFmtId="164" fontId="49" fillId="24" borderId="12" xfId="54" applyFont="1" applyFill="1" applyBorder="1" applyAlignment="1">
      <alignment vertical="center"/>
      <protection/>
    </xf>
    <xf numFmtId="164" fontId="50" fillId="24" borderId="16" xfId="54" applyFont="1" applyFill="1" applyBorder="1" applyAlignment="1">
      <alignment vertical="center" wrapText="1"/>
      <protection/>
    </xf>
    <xf numFmtId="166" fontId="12" fillId="24" borderId="12" xfId="54" applyNumberFormat="1" applyFont="1" applyFill="1" applyBorder="1" applyAlignment="1">
      <alignment vertical="center"/>
      <protection/>
    </xf>
    <xf numFmtId="164" fontId="35" fillId="24" borderId="17" xfId="54" applyFont="1" applyFill="1" applyBorder="1" applyAlignment="1">
      <alignment horizontal="center" vertical="center"/>
      <protection/>
    </xf>
    <xf numFmtId="164" fontId="51" fillId="24" borderId="12" xfId="54" applyFont="1" applyFill="1" applyBorder="1" applyAlignment="1">
      <alignment vertical="center" wrapText="1"/>
      <protection/>
    </xf>
    <xf numFmtId="164" fontId="52" fillId="24" borderId="15" xfId="54" applyFont="1" applyFill="1" applyBorder="1" applyAlignment="1">
      <alignment vertical="center" wrapText="1"/>
      <protection/>
    </xf>
    <xf numFmtId="164" fontId="37" fillId="24" borderId="15" xfId="54" applyFont="1" applyFill="1" applyBorder="1" applyAlignment="1">
      <alignment vertical="center" wrapText="1"/>
      <protection/>
    </xf>
    <xf numFmtId="166" fontId="35" fillId="24" borderId="16" xfId="54" applyNumberFormat="1" applyFont="1" applyFill="1" applyBorder="1" applyAlignment="1">
      <alignment vertical="center"/>
      <protection/>
    </xf>
    <xf numFmtId="164" fontId="52" fillId="24" borderId="17" xfId="54" applyFont="1" applyFill="1" applyBorder="1" applyAlignment="1">
      <alignment vertical="center" wrapText="1"/>
      <protection/>
    </xf>
    <xf numFmtId="164" fontId="49" fillId="24" borderId="12" xfId="54" applyFont="1" applyFill="1" applyBorder="1" applyAlignment="1">
      <alignment vertical="center" wrapText="1"/>
      <protection/>
    </xf>
    <xf numFmtId="164" fontId="37" fillId="24" borderId="12" xfId="54" applyFont="1" applyFill="1" applyBorder="1" applyAlignment="1">
      <alignment vertical="center" wrapText="1"/>
      <protection/>
    </xf>
    <xf numFmtId="164" fontId="38" fillId="0" borderId="12" xfId="54" applyFont="1" applyBorder="1" applyAlignment="1">
      <alignment horizontal="center" vertical="center" wrapText="1"/>
      <protection/>
    </xf>
    <xf numFmtId="164" fontId="47" fillId="24" borderId="12" xfId="54" applyFont="1" applyFill="1" applyBorder="1" applyAlignment="1">
      <alignment horizontal="center" vertical="center" wrapText="1"/>
      <protection/>
    </xf>
    <xf numFmtId="170" fontId="12" fillId="24" borderId="12" xfId="54" applyNumberFormat="1" applyFill="1" applyBorder="1" applyAlignment="1">
      <alignment horizontal="center" vertical="center"/>
      <protection/>
    </xf>
    <xf numFmtId="166" fontId="12" fillId="24" borderId="12" xfId="54" applyNumberFormat="1" applyFont="1" applyFill="1" applyBorder="1" applyAlignment="1">
      <alignment horizontal="center" vertical="center" wrapText="1"/>
      <protection/>
    </xf>
    <xf numFmtId="164" fontId="12" fillId="0" borderId="12" xfId="54" applyFont="1" applyBorder="1" applyAlignment="1">
      <alignment horizontal="center" vertical="center" wrapText="1"/>
      <protection/>
    </xf>
    <xf numFmtId="164" fontId="35" fillId="24" borderId="12" xfId="54" applyFont="1" applyFill="1" applyBorder="1" applyAlignment="1">
      <alignment vertical="center"/>
      <protection/>
    </xf>
    <xf numFmtId="166" fontId="37" fillId="24" borderId="12" xfId="54" applyNumberFormat="1" applyFont="1" applyFill="1" applyBorder="1" applyAlignment="1">
      <alignment vertical="center" wrapText="1"/>
      <protection/>
    </xf>
    <xf numFmtId="164" fontId="35" fillId="20" borderId="13" xfId="54" applyFont="1" applyFill="1" applyBorder="1" applyAlignment="1">
      <alignment horizontal="center" vertical="center" wrapText="1"/>
      <protection/>
    </xf>
    <xf numFmtId="164" fontId="35" fillId="0" borderId="12" xfId="54" applyFont="1" applyBorder="1" applyAlignment="1">
      <alignment horizontal="center" vertical="center"/>
      <protection/>
    </xf>
    <xf numFmtId="166" fontId="35" fillId="24" borderId="12" xfId="54" applyNumberFormat="1" applyFont="1" applyFill="1" applyBorder="1" applyAlignment="1">
      <alignment vertical="center" wrapText="1"/>
      <protection/>
    </xf>
    <xf numFmtId="166" fontId="12" fillId="24" borderId="12" xfId="54" applyNumberFormat="1" applyFont="1" applyFill="1" applyBorder="1" applyAlignment="1">
      <alignment horizontal="center" vertical="center"/>
      <protection/>
    </xf>
    <xf numFmtId="166" fontId="12" fillId="24" borderId="12" xfId="54" applyNumberFormat="1" applyFont="1" applyFill="1" applyBorder="1" applyAlignment="1">
      <alignment horizontal="left" vertical="center" wrapText="1"/>
      <protection/>
    </xf>
    <xf numFmtId="166" fontId="35" fillId="20" borderId="12" xfId="54" applyNumberFormat="1" applyFont="1" applyFill="1" applyBorder="1" applyAlignment="1">
      <alignment vertical="center"/>
      <protection/>
    </xf>
    <xf numFmtId="167" fontId="35" fillId="20" borderId="12" xfId="54" applyNumberFormat="1" applyFont="1" applyFill="1" applyBorder="1" applyAlignment="1">
      <alignment vertical="center" wrapText="1"/>
      <protection/>
    </xf>
    <xf numFmtId="166" fontId="12" fillId="20" borderId="12" xfId="54" applyNumberFormat="1" applyFill="1" applyBorder="1" applyAlignment="1">
      <alignment vertical="center"/>
      <protection/>
    </xf>
    <xf numFmtId="166" fontId="12" fillId="20" borderId="13" xfId="54" applyNumberFormat="1" applyFill="1" applyBorder="1" applyAlignment="1">
      <alignment vertical="center"/>
      <protection/>
    </xf>
    <xf numFmtId="164" fontId="38" fillId="20" borderId="12" xfId="54" applyFont="1" applyFill="1" applyBorder="1" applyAlignment="1">
      <alignment vertical="center" wrapText="1"/>
      <protection/>
    </xf>
    <xf numFmtId="166" fontId="35" fillId="20" borderId="12" xfId="54" applyNumberFormat="1" applyFont="1" applyFill="1" applyBorder="1" applyAlignment="1">
      <alignment vertical="center" wrapText="1"/>
      <protection/>
    </xf>
    <xf numFmtId="164" fontId="47" fillId="0" borderId="0" xfId="54" applyFont="1" applyAlignment="1">
      <alignment vertical="center"/>
      <protection/>
    </xf>
    <xf numFmtId="164" fontId="53" fillId="0" borderId="0" xfId="54" applyFont="1" applyAlignment="1">
      <alignment vertical="center"/>
      <protection/>
    </xf>
    <xf numFmtId="164" fontId="12" fillId="0" borderId="0" xfId="54" applyFont="1" applyAlignment="1">
      <alignment vertical="center"/>
      <protection/>
    </xf>
    <xf numFmtId="164" fontId="29" fillId="0" borderId="0" xfId="56" applyFont="1">
      <alignment/>
      <protection/>
    </xf>
    <xf numFmtId="164" fontId="54" fillId="0" borderId="0" xfId="56" applyFont="1" applyBorder="1" applyAlignment="1">
      <alignment horizontal="center"/>
      <protection/>
    </xf>
    <xf numFmtId="164" fontId="55" fillId="20" borderId="10" xfId="56" applyFont="1" applyFill="1" applyBorder="1" applyAlignment="1">
      <alignment horizontal="center" vertical="center"/>
      <protection/>
    </xf>
    <xf numFmtId="164" fontId="55" fillId="20" borderId="10" xfId="56" applyFont="1" applyFill="1" applyBorder="1" applyAlignment="1">
      <alignment horizontal="center" vertical="center" wrapText="1"/>
      <protection/>
    </xf>
    <xf numFmtId="164" fontId="29" fillId="0" borderId="10" xfId="56" applyFont="1" applyBorder="1" applyAlignment="1">
      <alignment horizontal="center" vertical="center"/>
      <protection/>
    </xf>
    <xf numFmtId="164" fontId="55" fillId="0" borderId="19" xfId="56" applyFont="1" applyBorder="1" applyAlignment="1">
      <alignment horizontal="center"/>
      <protection/>
    </xf>
    <xf numFmtId="164" fontId="55" fillId="0" borderId="19" xfId="56" applyFont="1" applyBorder="1" applyAlignment="1">
      <alignment wrapText="1"/>
      <protection/>
    </xf>
    <xf numFmtId="164" fontId="55" fillId="0" borderId="19" xfId="56" applyFont="1" applyBorder="1">
      <alignment/>
      <protection/>
    </xf>
    <xf numFmtId="164" fontId="29" fillId="0" borderId="20" xfId="56" applyFont="1" applyBorder="1" applyAlignment="1">
      <alignment horizontal="center" vertical="center"/>
      <protection/>
    </xf>
    <xf numFmtId="164" fontId="29" fillId="0" borderId="20" xfId="56" applyFont="1" applyBorder="1">
      <alignment/>
      <protection/>
    </xf>
    <xf numFmtId="164" fontId="29" fillId="0" borderId="20" xfId="56" applyFont="1" applyBorder="1" applyAlignment="1">
      <alignment horizontal="center" wrapText="1"/>
      <protection/>
    </xf>
    <xf numFmtId="164" fontId="29" fillId="0" borderId="20" xfId="56" applyFont="1" applyBorder="1" applyAlignment="1">
      <alignment/>
      <protection/>
    </xf>
    <xf numFmtId="164" fontId="55" fillId="0" borderId="20" xfId="56" applyFont="1" applyBorder="1" applyAlignment="1">
      <alignment horizontal="center"/>
      <protection/>
    </xf>
    <xf numFmtId="164" fontId="55" fillId="0" borderId="20" xfId="56" applyFont="1" applyBorder="1" applyAlignment="1">
      <alignment wrapText="1"/>
      <protection/>
    </xf>
    <xf numFmtId="166" fontId="55" fillId="0" borderId="20" xfId="56" applyNumberFormat="1" applyFont="1" applyBorder="1">
      <alignment/>
      <protection/>
    </xf>
    <xf numFmtId="164" fontId="29" fillId="0" borderId="21" xfId="56" applyFont="1" applyBorder="1" applyAlignment="1">
      <alignment/>
      <protection/>
    </xf>
    <xf numFmtId="164" fontId="29" fillId="0" borderId="22" xfId="56" applyFont="1" applyBorder="1" applyAlignment="1">
      <alignment/>
      <protection/>
    </xf>
    <xf numFmtId="166" fontId="29" fillId="0" borderId="22" xfId="56" applyNumberFormat="1" applyFont="1" applyBorder="1" applyAlignment="1">
      <alignment/>
      <protection/>
    </xf>
    <xf numFmtId="166" fontId="29" fillId="0" borderId="23" xfId="56" applyNumberFormat="1" applyFont="1" applyBorder="1" applyAlignment="1">
      <alignment/>
      <protection/>
    </xf>
    <xf numFmtId="164" fontId="29" fillId="0" borderId="24" xfId="56" applyFont="1" applyBorder="1" applyAlignment="1">
      <alignment/>
      <protection/>
    </xf>
    <xf numFmtId="164" fontId="29" fillId="0" borderId="0" xfId="56" applyFont="1" applyBorder="1" applyAlignment="1">
      <alignment/>
      <protection/>
    </xf>
    <xf numFmtId="166" fontId="29" fillId="0" borderId="0" xfId="56" applyNumberFormat="1" applyFont="1" applyBorder="1" applyAlignment="1">
      <alignment/>
      <protection/>
    </xf>
    <xf numFmtId="166" fontId="29" fillId="0" borderId="25" xfId="56" applyNumberFormat="1" applyFont="1" applyBorder="1" applyAlignment="1">
      <alignment/>
      <protection/>
    </xf>
    <xf numFmtId="164" fontId="29" fillId="0" borderId="26" xfId="56" applyFont="1" applyBorder="1" applyAlignment="1">
      <alignment/>
      <protection/>
    </xf>
    <xf numFmtId="164" fontId="29" fillId="0" borderId="27" xfId="56" applyFont="1" applyBorder="1" applyAlignment="1">
      <alignment/>
      <protection/>
    </xf>
    <xf numFmtId="166" fontId="29" fillId="0" borderId="27" xfId="56" applyNumberFormat="1" applyFont="1" applyBorder="1" applyAlignment="1">
      <alignment/>
      <protection/>
    </xf>
    <xf numFmtId="166" fontId="29" fillId="0" borderId="28" xfId="56" applyNumberFormat="1" applyFont="1" applyBorder="1" applyAlignment="1">
      <alignment/>
      <protection/>
    </xf>
    <xf numFmtId="164" fontId="56" fillId="0" borderId="20" xfId="56" applyFont="1" applyBorder="1" applyAlignment="1">
      <alignment horizontal="center"/>
      <protection/>
    </xf>
    <xf numFmtId="166" fontId="36" fillId="0" borderId="20" xfId="63" applyNumberFormat="1" applyFont="1" applyFill="1" applyBorder="1" applyAlignment="1" applyProtection="1">
      <alignment/>
      <protection/>
    </xf>
    <xf numFmtId="164" fontId="57" fillId="0" borderId="20" xfId="56" applyFont="1" applyBorder="1">
      <alignment/>
      <protection/>
    </xf>
    <xf numFmtId="166" fontId="47" fillId="0" borderId="20" xfId="63" applyNumberFormat="1" applyFont="1" applyFill="1" applyBorder="1" applyAlignment="1" applyProtection="1">
      <alignment/>
      <protection/>
    </xf>
    <xf numFmtId="169" fontId="29" fillId="0" borderId="20" xfId="56" applyNumberFormat="1" applyFont="1" applyBorder="1">
      <alignment/>
      <protection/>
    </xf>
    <xf numFmtId="169" fontId="57" fillId="0" borderId="20" xfId="56" applyNumberFormat="1" applyFont="1" applyBorder="1">
      <alignment/>
      <protection/>
    </xf>
    <xf numFmtId="169" fontId="29" fillId="0" borderId="20" xfId="56" applyNumberFormat="1" applyFont="1" applyBorder="1" applyAlignment="1">
      <alignment/>
      <protection/>
    </xf>
    <xf numFmtId="166" fontId="29" fillId="0" borderId="20" xfId="56" applyNumberFormat="1" applyFont="1" applyBorder="1">
      <alignment/>
      <protection/>
    </xf>
    <xf numFmtId="166" fontId="29" fillId="0" borderId="20" xfId="56" applyNumberFormat="1" applyFont="1" applyBorder="1" applyAlignment="1">
      <alignment/>
      <protection/>
    </xf>
    <xf numFmtId="164" fontId="55" fillId="0" borderId="10" xfId="56" applyFont="1" applyBorder="1" applyAlignment="1">
      <alignment horizontal="center"/>
      <protection/>
    </xf>
    <xf numFmtId="169" fontId="55" fillId="0" borderId="10" xfId="56" applyNumberFormat="1" applyFont="1" applyBorder="1" applyAlignment="1">
      <alignment horizontal="center"/>
      <protection/>
    </xf>
    <xf numFmtId="166" fontId="55" fillId="0" borderId="10" xfId="56" applyNumberFormat="1" applyFont="1" applyBorder="1">
      <alignment/>
      <protection/>
    </xf>
    <xf numFmtId="164" fontId="55" fillId="0" borderId="10" xfId="56" applyFont="1" applyBorder="1" applyAlignment="1">
      <alignment horizontal="center" vertical="center"/>
      <protection/>
    </xf>
    <xf numFmtId="169" fontId="55" fillId="0" borderId="10" xfId="56" applyNumberFormat="1" applyFont="1" applyBorder="1" applyAlignment="1">
      <alignment horizontal="center" vertical="center"/>
      <protection/>
    </xf>
    <xf numFmtId="166" fontId="29" fillId="0" borderId="10" xfId="56" applyNumberFormat="1" applyFont="1" applyBorder="1">
      <alignment/>
      <protection/>
    </xf>
    <xf numFmtId="169" fontId="58" fillId="0" borderId="10" xfId="56" applyNumberFormat="1" applyFont="1" applyBorder="1" applyAlignment="1">
      <alignment horizontal="left"/>
      <protection/>
    </xf>
    <xf numFmtId="164" fontId="55" fillId="0" borderId="10" xfId="56" applyFont="1" applyBorder="1" applyAlignment="1">
      <alignment horizontal="left"/>
      <protection/>
    </xf>
    <xf numFmtId="169" fontId="58" fillId="0" borderId="10" xfId="56" applyNumberFormat="1" applyFont="1" applyBorder="1" applyAlignment="1">
      <alignment horizontal="center"/>
      <protection/>
    </xf>
    <xf numFmtId="169" fontId="57" fillId="0" borderId="10" xfId="56" applyNumberFormat="1" applyFont="1" applyBorder="1" applyAlignment="1">
      <alignment horizontal="center"/>
      <protection/>
    </xf>
    <xf numFmtId="164" fontId="59" fillId="0" borderId="0" xfId="56" applyFont="1" applyBorder="1" applyAlignment="1">
      <alignment horizontal="left"/>
      <protection/>
    </xf>
    <xf numFmtId="164" fontId="42" fillId="0" borderId="0" xfId="56" applyFont="1">
      <alignment/>
      <protection/>
    </xf>
    <xf numFmtId="164" fontId="59" fillId="0" borderId="0" xfId="56" applyFont="1">
      <alignment/>
      <protection/>
    </xf>
    <xf numFmtId="164" fontId="60" fillId="0" borderId="0" xfId="56" applyFont="1">
      <alignment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zal_Szczecin" xfId="56"/>
    <cellStyle name="Obliczenia" xfId="57"/>
    <cellStyle name="Suma" xfId="58"/>
    <cellStyle name="Tekst objaśnienia" xfId="59"/>
    <cellStyle name="Tekst ostrzeżenia" xfId="60"/>
    <cellStyle name="Tytuł" xfId="61"/>
    <cellStyle name="Uwaga" xfId="62"/>
    <cellStyle name="Walutowy 2 2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H5" sqref="H5"/>
    </sheetView>
  </sheetViews>
  <sheetFormatPr defaultColWidth="12.57421875" defaultRowHeight="12.75"/>
  <cols>
    <col min="1" max="1" width="20.28125" style="0" customWidth="1"/>
    <col min="2" max="2" width="10.8515625" style="0" customWidth="1"/>
    <col min="3" max="3" width="10.421875" style="0" customWidth="1"/>
    <col min="4" max="4" width="10.7109375" style="0" customWidth="1"/>
    <col min="5" max="8" width="11.7109375" style="0" customWidth="1"/>
    <col min="9" max="9" width="28.8515625" style="0" customWidth="1"/>
    <col min="10" max="16384" width="11.7109375" style="0" customWidth="1"/>
  </cols>
  <sheetData>
    <row r="2" spans="1:8" ht="15">
      <c r="A2" s="1"/>
      <c r="B2" s="2" t="s">
        <v>0</v>
      </c>
      <c r="C2" s="3"/>
      <c r="D2" s="3"/>
      <c r="E2" s="3"/>
      <c r="F2" s="3"/>
      <c r="G2" s="1"/>
      <c r="H2" s="4" t="s">
        <v>1</v>
      </c>
    </row>
    <row r="3" spans="1:8" ht="15">
      <c r="A3" s="1"/>
      <c r="B3" s="2"/>
      <c r="C3" s="1"/>
      <c r="D3" s="1"/>
      <c r="E3" s="1"/>
      <c r="F3" s="1"/>
      <c r="G3" s="1"/>
      <c r="H3" s="4" t="s">
        <v>2</v>
      </c>
    </row>
    <row r="4" spans="1:8" ht="15">
      <c r="A4" s="1"/>
      <c r="B4" s="2"/>
      <c r="C4" s="1"/>
      <c r="D4" s="1"/>
      <c r="E4" s="1"/>
      <c r="F4" s="1"/>
      <c r="G4" s="1"/>
      <c r="H4" s="4" t="s">
        <v>3</v>
      </c>
    </row>
    <row r="5" spans="1:9" ht="27.75" customHeight="1">
      <c r="A5" s="5" t="s">
        <v>4</v>
      </c>
      <c r="B5" s="5" t="s">
        <v>5</v>
      </c>
      <c r="C5" s="6" t="s">
        <v>6</v>
      </c>
      <c r="D5" s="6" t="s">
        <v>7</v>
      </c>
      <c r="E5" s="5" t="s">
        <v>8</v>
      </c>
      <c r="F5" s="6" t="s">
        <v>9</v>
      </c>
      <c r="G5" s="6" t="s">
        <v>10</v>
      </c>
      <c r="H5" s="5" t="s">
        <v>11</v>
      </c>
      <c r="I5" s="6" t="s">
        <v>12</v>
      </c>
    </row>
    <row r="6" spans="1:9" ht="73.5" customHeight="1">
      <c r="A6" s="5" t="s">
        <v>13</v>
      </c>
      <c r="B6" s="7">
        <v>801</v>
      </c>
      <c r="C6" s="8">
        <v>80101</v>
      </c>
      <c r="D6" s="8">
        <v>6300</v>
      </c>
      <c r="E6" s="9">
        <v>100000</v>
      </c>
      <c r="F6" s="10">
        <v>0</v>
      </c>
      <c r="G6" s="10">
        <v>70000</v>
      </c>
      <c r="H6" s="9">
        <f aca="true" t="shared" si="0" ref="H6:H11">E6-F6+G6</f>
        <v>170000</v>
      </c>
      <c r="I6" s="11" t="s">
        <v>14</v>
      </c>
    </row>
    <row r="7" spans="1:9" ht="73.5" customHeight="1">
      <c r="A7" s="12" t="s">
        <v>15</v>
      </c>
      <c r="B7" s="7">
        <v>801</v>
      </c>
      <c r="C7" s="8">
        <v>80195</v>
      </c>
      <c r="D7" s="8">
        <v>2030</v>
      </c>
      <c r="E7" s="9">
        <v>21010</v>
      </c>
      <c r="F7" s="10">
        <v>0</v>
      </c>
      <c r="G7" s="10">
        <v>16161.54</v>
      </c>
      <c r="H7" s="9">
        <f t="shared" si="0"/>
        <v>37171.54</v>
      </c>
      <c r="I7" s="13" t="s">
        <v>16</v>
      </c>
    </row>
    <row r="8" spans="1:9" ht="93" customHeight="1">
      <c r="A8" s="5" t="s">
        <v>17</v>
      </c>
      <c r="B8" s="7">
        <v>852</v>
      </c>
      <c r="C8" s="8">
        <v>85212</v>
      </c>
      <c r="D8" s="8">
        <v>2010</v>
      </c>
      <c r="E8" s="14">
        <v>3533000</v>
      </c>
      <c r="F8" s="10">
        <v>0</v>
      </c>
      <c r="G8" s="10">
        <v>251000</v>
      </c>
      <c r="H8" s="9">
        <f t="shared" si="0"/>
        <v>3784000</v>
      </c>
      <c r="I8" s="11" t="s">
        <v>18</v>
      </c>
    </row>
    <row r="9" spans="1:9" ht="57" customHeight="1">
      <c r="A9" s="12" t="s">
        <v>19</v>
      </c>
      <c r="B9" s="7">
        <v>852</v>
      </c>
      <c r="C9" s="8">
        <v>85213</v>
      </c>
      <c r="D9" s="8">
        <v>2030</v>
      </c>
      <c r="E9" s="14">
        <v>8074</v>
      </c>
      <c r="F9" s="10">
        <v>191</v>
      </c>
      <c r="G9" s="10">
        <v>0</v>
      </c>
      <c r="H9" s="9">
        <f t="shared" si="0"/>
        <v>7883</v>
      </c>
      <c r="I9" s="11" t="s">
        <v>20</v>
      </c>
    </row>
    <row r="10" spans="1:9" ht="62.25" customHeight="1">
      <c r="A10" s="12"/>
      <c r="B10" s="7"/>
      <c r="C10" s="8"/>
      <c r="D10" s="8">
        <v>2010</v>
      </c>
      <c r="E10" s="14">
        <v>14034</v>
      </c>
      <c r="F10" s="10">
        <v>0</v>
      </c>
      <c r="G10" s="10">
        <v>283</v>
      </c>
      <c r="H10" s="9">
        <f t="shared" si="0"/>
        <v>14317</v>
      </c>
      <c r="I10" s="11" t="s">
        <v>21</v>
      </c>
    </row>
    <row r="11" spans="1:9" ht="12.75">
      <c r="A11" s="15"/>
      <c r="B11" s="16"/>
      <c r="C11" s="15"/>
      <c r="D11" s="15"/>
      <c r="E11" s="17">
        <v>27717382.25</v>
      </c>
      <c r="F11" s="18">
        <f>SUM(F6:F10)</f>
        <v>191</v>
      </c>
      <c r="G11" s="19">
        <f>SUM(G6:G10)</f>
        <v>337444.54</v>
      </c>
      <c r="H11" s="20">
        <f t="shared" si="0"/>
        <v>28054635.79</v>
      </c>
      <c r="I11" s="21"/>
    </row>
    <row r="12" spans="1:9" ht="12.75">
      <c r="A12" s="22" t="s">
        <v>22</v>
      </c>
      <c r="B12" s="22"/>
      <c r="C12" s="22"/>
      <c r="I12" s="23"/>
    </row>
    <row r="13" ht="12.75">
      <c r="I13" s="23"/>
    </row>
  </sheetData>
  <mergeCells count="4">
    <mergeCell ref="A9:A10"/>
    <mergeCell ref="B9:B10"/>
    <mergeCell ref="C9:C10"/>
    <mergeCell ref="A12:C12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D1">
      <selection activeCell="H5" sqref="H5"/>
    </sheetView>
  </sheetViews>
  <sheetFormatPr defaultColWidth="12.57421875" defaultRowHeight="12.75"/>
  <cols>
    <col min="1" max="1" width="23.57421875" style="0" customWidth="1"/>
    <col min="2" max="8" width="11.7109375" style="0" customWidth="1"/>
    <col min="9" max="9" width="25.00390625" style="0" customWidth="1"/>
    <col min="10" max="16384" width="11.7109375" style="0" customWidth="1"/>
  </cols>
  <sheetData>
    <row r="2" spans="1:8" ht="15">
      <c r="A2" s="1"/>
      <c r="B2" s="2" t="s">
        <v>23</v>
      </c>
      <c r="C2" s="3"/>
      <c r="D2" s="3"/>
      <c r="E2" s="3"/>
      <c r="F2" s="3"/>
      <c r="G2" s="1"/>
      <c r="H2" s="4" t="s">
        <v>24</v>
      </c>
    </row>
    <row r="3" spans="1:8" ht="15">
      <c r="A3" s="1"/>
      <c r="B3" s="2"/>
      <c r="C3" s="1"/>
      <c r="D3" s="1"/>
      <c r="E3" s="1"/>
      <c r="F3" s="1"/>
      <c r="G3" s="1"/>
      <c r="H3" s="4" t="s">
        <v>25</v>
      </c>
    </row>
    <row r="4" spans="1:8" ht="15">
      <c r="A4" s="1"/>
      <c r="B4" s="2"/>
      <c r="C4" s="1"/>
      <c r="D4" s="1"/>
      <c r="E4" s="1"/>
      <c r="F4" s="1"/>
      <c r="G4" s="1"/>
      <c r="H4" s="4" t="s">
        <v>26</v>
      </c>
    </row>
    <row r="5" spans="1:8" ht="15">
      <c r="A5" s="1"/>
      <c r="B5" s="2"/>
      <c r="C5" s="1"/>
      <c r="D5" s="1"/>
      <c r="E5" s="1"/>
      <c r="F5" s="1"/>
      <c r="G5" s="1"/>
      <c r="H5" s="1"/>
    </row>
    <row r="6" spans="1:9" ht="20.25">
      <c r="A6" s="5" t="s">
        <v>4</v>
      </c>
      <c r="B6" s="5" t="s">
        <v>5</v>
      </c>
      <c r="C6" s="6" t="s">
        <v>6</v>
      </c>
      <c r="D6" s="6" t="s">
        <v>7</v>
      </c>
      <c r="E6" s="5" t="s">
        <v>8</v>
      </c>
      <c r="F6" s="6" t="s">
        <v>9</v>
      </c>
      <c r="G6" s="6" t="s">
        <v>10</v>
      </c>
      <c r="H6" s="5" t="s">
        <v>11</v>
      </c>
      <c r="I6" s="6" t="s">
        <v>12</v>
      </c>
    </row>
    <row r="7" spans="1:9" ht="74.25" customHeight="1">
      <c r="A7" s="5" t="s">
        <v>27</v>
      </c>
      <c r="B7" s="7" t="s">
        <v>28</v>
      </c>
      <c r="C7" s="8" t="s">
        <v>29</v>
      </c>
      <c r="D7" s="8">
        <v>6290</v>
      </c>
      <c r="E7" s="14">
        <v>58000</v>
      </c>
      <c r="F7" s="10">
        <v>23000</v>
      </c>
      <c r="G7" s="10"/>
      <c r="H7" s="9">
        <f>E7-F7+G7</f>
        <v>35000</v>
      </c>
      <c r="I7" s="13" t="s">
        <v>30</v>
      </c>
    </row>
    <row r="8" spans="1:9" ht="64.5" customHeight="1">
      <c r="A8" s="5"/>
      <c r="B8" s="7" t="s">
        <v>28</v>
      </c>
      <c r="C8" s="8" t="s">
        <v>31</v>
      </c>
      <c r="D8" s="8" t="s">
        <v>32</v>
      </c>
      <c r="E8" s="14">
        <v>60000</v>
      </c>
      <c r="F8" s="10"/>
      <c r="G8" s="10">
        <v>20000</v>
      </c>
      <c r="H8" s="9">
        <f>E8-F8+G8</f>
        <v>80000</v>
      </c>
      <c r="I8" s="13"/>
    </row>
    <row r="9" spans="1:9" ht="64.5" customHeight="1">
      <c r="A9" s="5" t="s">
        <v>13</v>
      </c>
      <c r="B9" s="7">
        <v>801</v>
      </c>
      <c r="C9" s="8">
        <v>80101</v>
      </c>
      <c r="D9" s="8" t="s">
        <v>33</v>
      </c>
      <c r="E9" s="14">
        <v>700</v>
      </c>
      <c r="F9" s="10"/>
      <c r="G9" s="10">
        <v>3000</v>
      </c>
      <c r="H9" s="9">
        <f>E9-F9+G9</f>
        <v>3700</v>
      </c>
      <c r="I9" s="13"/>
    </row>
    <row r="10" spans="1:9" ht="12.75">
      <c r="A10" s="15"/>
      <c r="B10" s="16"/>
      <c r="C10" s="15"/>
      <c r="D10" s="15"/>
      <c r="E10" s="17">
        <v>28054635.79</v>
      </c>
      <c r="F10" s="24">
        <f>SUM(F7:F9)</f>
        <v>23000</v>
      </c>
      <c r="G10" s="25">
        <f>SUM(G7:G9)</f>
        <v>23000</v>
      </c>
      <c r="H10" s="20">
        <f>E10-F10+G10</f>
        <v>28054635.79</v>
      </c>
      <c r="I10" s="21"/>
    </row>
    <row r="11" spans="1:9" ht="12.75">
      <c r="A11" s="22" t="s">
        <v>34</v>
      </c>
      <c r="B11" s="22"/>
      <c r="C11" s="22"/>
      <c r="I11" s="23"/>
    </row>
    <row r="12" ht="12.75">
      <c r="I12" s="23"/>
    </row>
  </sheetData>
  <mergeCells count="3">
    <mergeCell ref="A7:A8"/>
    <mergeCell ref="I7:I9"/>
    <mergeCell ref="A11:C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D1">
      <selection activeCell="H5" sqref="H5"/>
    </sheetView>
  </sheetViews>
  <sheetFormatPr defaultColWidth="12.57421875" defaultRowHeight="12.75"/>
  <cols>
    <col min="1" max="1" width="23.8515625" style="0" customWidth="1"/>
    <col min="2" max="3" width="11.7109375" style="0" customWidth="1"/>
    <col min="4" max="4" width="9.140625" style="0" customWidth="1"/>
    <col min="5" max="5" width="12.57421875" style="0" customWidth="1"/>
    <col min="6" max="8" width="11.7109375" style="0" customWidth="1"/>
    <col min="9" max="9" width="26.140625" style="0" customWidth="1"/>
    <col min="10" max="16384" width="11.7109375" style="0" customWidth="1"/>
  </cols>
  <sheetData>
    <row r="2" spans="1:8" ht="15">
      <c r="A2" s="1"/>
      <c r="B2" s="2" t="s">
        <v>35</v>
      </c>
      <c r="C2" s="3"/>
      <c r="D2" s="3"/>
      <c r="E2" s="3"/>
      <c r="F2" s="3"/>
      <c r="G2" s="1"/>
      <c r="H2" s="4" t="s">
        <v>36</v>
      </c>
    </row>
    <row r="3" spans="1:8" ht="15">
      <c r="A3" s="1"/>
      <c r="B3" s="2"/>
      <c r="C3" s="1"/>
      <c r="D3" s="1"/>
      <c r="E3" s="1"/>
      <c r="F3" s="1"/>
      <c r="G3" s="1"/>
      <c r="H3" s="4" t="s">
        <v>25</v>
      </c>
    </row>
    <row r="4" spans="1:8" ht="15">
      <c r="A4" s="1"/>
      <c r="B4" s="2"/>
      <c r="C4" s="1"/>
      <c r="D4" s="1"/>
      <c r="E4" s="1"/>
      <c r="F4" s="1"/>
      <c r="G4" s="1"/>
      <c r="H4" s="4" t="s">
        <v>26</v>
      </c>
    </row>
    <row r="5" spans="1:9" ht="15">
      <c r="A5" s="1"/>
      <c r="B5" s="2"/>
      <c r="C5" s="1"/>
      <c r="D5" s="1"/>
      <c r="E5" s="1"/>
      <c r="F5" s="1"/>
      <c r="G5" s="1"/>
      <c r="H5" s="26"/>
      <c r="I5" s="1"/>
    </row>
    <row r="6" spans="1:9" ht="20.25">
      <c r="A6" s="5" t="s">
        <v>4</v>
      </c>
      <c r="B6" s="5" t="s">
        <v>5</v>
      </c>
      <c r="C6" s="6" t="s">
        <v>6</v>
      </c>
      <c r="D6" s="6" t="s">
        <v>7</v>
      </c>
      <c r="E6" s="5" t="s">
        <v>8</v>
      </c>
      <c r="F6" s="6" t="s">
        <v>9</v>
      </c>
      <c r="G6" s="6" t="s">
        <v>10</v>
      </c>
      <c r="H6" s="5" t="s">
        <v>11</v>
      </c>
      <c r="I6" s="6" t="s">
        <v>12</v>
      </c>
    </row>
    <row r="7" spans="1:9" ht="65.25" customHeight="1">
      <c r="A7" s="5" t="s">
        <v>13</v>
      </c>
      <c r="B7" s="27">
        <v>801</v>
      </c>
      <c r="C7" s="28">
        <v>80101</v>
      </c>
      <c r="D7" s="28">
        <v>6050</v>
      </c>
      <c r="E7" s="29">
        <v>1201291.69</v>
      </c>
      <c r="F7" s="30">
        <v>0</v>
      </c>
      <c r="G7" s="30">
        <v>70000</v>
      </c>
      <c r="H7" s="29">
        <f>E7-F7+G7</f>
        <v>1271291.69</v>
      </c>
      <c r="I7" s="11" t="s">
        <v>14</v>
      </c>
    </row>
    <row r="8" spans="1:9" ht="65.25" customHeight="1">
      <c r="A8" s="12" t="s">
        <v>15</v>
      </c>
      <c r="B8" s="27">
        <v>801</v>
      </c>
      <c r="C8" s="28">
        <v>80195</v>
      </c>
      <c r="D8" s="28">
        <v>4300</v>
      </c>
      <c r="E8" s="29">
        <v>21010</v>
      </c>
      <c r="F8" s="30">
        <v>0</v>
      </c>
      <c r="G8" s="30">
        <v>16161.54</v>
      </c>
      <c r="H8" s="29">
        <f>E8-F8+G8</f>
        <v>37171.54</v>
      </c>
      <c r="I8" s="13" t="s">
        <v>16</v>
      </c>
    </row>
    <row r="9" spans="1:9" ht="108.75" customHeight="1">
      <c r="A9" s="5" t="s">
        <v>17</v>
      </c>
      <c r="B9" s="7">
        <v>852</v>
      </c>
      <c r="C9" s="8">
        <v>85212</v>
      </c>
      <c r="D9" s="8">
        <v>3110</v>
      </c>
      <c r="E9" s="14">
        <v>3373100</v>
      </c>
      <c r="F9" s="10">
        <v>0</v>
      </c>
      <c r="G9" s="10">
        <v>251000</v>
      </c>
      <c r="H9" s="9">
        <f>E9-F9+G9</f>
        <v>3624100</v>
      </c>
      <c r="I9" s="11" t="s">
        <v>37</v>
      </c>
    </row>
    <row r="10" spans="1:9" ht="63.75" customHeight="1">
      <c r="A10" s="5" t="s">
        <v>19</v>
      </c>
      <c r="B10" s="7">
        <v>852</v>
      </c>
      <c r="C10" s="8">
        <v>85213</v>
      </c>
      <c r="D10" s="8">
        <v>4130</v>
      </c>
      <c r="E10" s="14">
        <v>22108</v>
      </c>
      <c r="F10" s="10">
        <v>0</v>
      </c>
      <c r="G10" s="10">
        <v>92</v>
      </c>
      <c r="H10" s="9">
        <f>E10-F10+G10</f>
        <v>22200</v>
      </c>
      <c r="I10" s="11" t="s">
        <v>38</v>
      </c>
    </row>
    <row r="11" spans="1:9" ht="12.75">
      <c r="A11" s="15"/>
      <c r="B11" s="16"/>
      <c r="C11" s="15"/>
      <c r="D11" s="15"/>
      <c r="E11" s="17">
        <v>38225749.25</v>
      </c>
      <c r="F11" s="18">
        <f>SUM(F9:F10)</f>
        <v>0</v>
      </c>
      <c r="G11" s="19">
        <f>SUM(G7:G10)</f>
        <v>337253.54</v>
      </c>
      <c r="H11" s="20">
        <f>E11-F11+G11</f>
        <v>38563002.79</v>
      </c>
      <c r="I11" s="21"/>
    </row>
    <row r="12" spans="1:9" ht="12.75">
      <c r="A12" s="22" t="s">
        <v>39</v>
      </c>
      <c r="B12" s="22"/>
      <c r="C12" s="22"/>
      <c r="I12" s="23"/>
    </row>
    <row r="13" ht="12.75">
      <c r="I13" s="23"/>
    </row>
  </sheetData>
  <mergeCells count="1">
    <mergeCell ref="A12:C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G5" sqref="G5"/>
    </sheetView>
  </sheetViews>
  <sheetFormatPr defaultColWidth="12.57421875" defaultRowHeight="12.75"/>
  <cols>
    <col min="1" max="1" width="25.8515625" style="0" customWidth="1"/>
    <col min="2" max="2" width="7.140625" style="0" customWidth="1"/>
    <col min="3" max="3" width="9.421875" style="0" customWidth="1"/>
    <col min="4" max="4" width="10.28125" style="0" customWidth="1"/>
    <col min="5" max="5" width="13.140625" style="0" customWidth="1"/>
    <col min="6" max="6" width="11.421875" style="0" customWidth="1"/>
    <col min="7" max="8" width="11.7109375" style="0" customWidth="1"/>
    <col min="9" max="9" width="23.140625" style="0" customWidth="1"/>
    <col min="10" max="16384" width="11.7109375" style="0" customWidth="1"/>
  </cols>
  <sheetData>
    <row r="1" spans="1:10" ht="15.75" customHeight="1">
      <c r="A1" s="1"/>
      <c r="B1" s="2"/>
      <c r="C1" s="1"/>
      <c r="D1" s="1"/>
      <c r="E1" s="1"/>
      <c r="F1" s="1"/>
      <c r="G1" s="1"/>
      <c r="H1" s="31" t="s">
        <v>40</v>
      </c>
      <c r="I1" s="31"/>
      <c r="J1" s="31"/>
    </row>
    <row r="2" spans="1:9" ht="15">
      <c r="A2" s="1"/>
      <c r="B2" s="2"/>
      <c r="C2" s="1"/>
      <c r="D2" s="1"/>
      <c r="E2" s="1"/>
      <c r="F2" s="1"/>
      <c r="G2" s="1"/>
      <c r="H2" s="32" t="s">
        <v>41</v>
      </c>
      <c r="I2" s="32"/>
    </row>
    <row r="3" spans="1:9" ht="15">
      <c r="A3" s="1"/>
      <c r="B3" s="2" t="s">
        <v>42</v>
      </c>
      <c r="C3" s="1"/>
      <c r="D3" s="1"/>
      <c r="E3" s="1"/>
      <c r="F3" s="1"/>
      <c r="G3" s="1"/>
      <c r="H3" s="32" t="s">
        <v>43</v>
      </c>
      <c r="I3" s="32"/>
    </row>
    <row r="4" spans="1:9" ht="15">
      <c r="A4" s="1"/>
      <c r="B4" s="2"/>
      <c r="C4" s="1"/>
      <c r="D4" s="1"/>
      <c r="E4" s="1"/>
      <c r="F4" s="1"/>
      <c r="G4" s="1"/>
      <c r="H4" s="33"/>
      <c r="I4" s="33"/>
    </row>
    <row r="5" spans="1:9" ht="15">
      <c r="A5" s="1"/>
      <c r="B5" s="2"/>
      <c r="C5" s="1"/>
      <c r="D5" s="1"/>
      <c r="E5" s="1"/>
      <c r="F5" s="1"/>
      <c r="G5" s="1"/>
      <c r="H5" s="33"/>
      <c r="I5" s="33"/>
    </row>
    <row r="6" spans="1:9" ht="15">
      <c r="A6" s="1"/>
      <c r="B6" s="2"/>
      <c r="C6" s="1"/>
      <c r="D6" s="1"/>
      <c r="E6" s="1"/>
      <c r="F6" s="1"/>
      <c r="G6" s="1"/>
      <c r="H6" s="33"/>
      <c r="I6" s="33"/>
    </row>
    <row r="7" spans="1:9" ht="15">
      <c r="A7" s="1"/>
      <c r="B7" s="2"/>
      <c r="C7" s="1"/>
      <c r="D7" s="1"/>
      <c r="E7" s="1"/>
      <c r="F7" s="1"/>
      <c r="G7" s="1"/>
      <c r="H7" s="1"/>
      <c r="I7" s="34"/>
    </row>
    <row r="8" spans="1:9" ht="23.25">
      <c r="A8" s="35" t="s">
        <v>4</v>
      </c>
      <c r="B8" s="35" t="s">
        <v>5</v>
      </c>
      <c r="C8" s="36" t="s">
        <v>6</v>
      </c>
      <c r="D8" s="36" t="s">
        <v>7</v>
      </c>
      <c r="E8" s="35" t="s">
        <v>8</v>
      </c>
      <c r="F8" s="37" t="s">
        <v>9</v>
      </c>
      <c r="G8" s="36" t="s">
        <v>10</v>
      </c>
      <c r="H8" s="35" t="s">
        <v>11</v>
      </c>
      <c r="I8" s="36" t="s">
        <v>12</v>
      </c>
    </row>
    <row r="9" spans="1:9" ht="12.75" customHeight="1">
      <c r="A9" s="38" t="s">
        <v>27</v>
      </c>
      <c r="B9" s="39" t="s">
        <v>28</v>
      </c>
      <c r="C9" s="40" t="s">
        <v>29</v>
      </c>
      <c r="D9" s="40">
        <v>4430</v>
      </c>
      <c r="E9" s="41">
        <v>3000</v>
      </c>
      <c r="F9" s="42">
        <v>3000</v>
      </c>
      <c r="G9" s="43"/>
      <c r="H9" s="44">
        <f aca="true" t="shared" si="0" ref="H9:H40">E9-F9+G9</f>
        <v>0</v>
      </c>
      <c r="I9" s="45" t="s">
        <v>44</v>
      </c>
    </row>
    <row r="10" spans="1:9" ht="12.75">
      <c r="A10" s="38"/>
      <c r="B10" s="39"/>
      <c r="C10" s="40"/>
      <c r="D10" s="40">
        <v>6050</v>
      </c>
      <c r="E10" s="41">
        <v>8465092</v>
      </c>
      <c r="F10" s="42">
        <v>143730</v>
      </c>
      <c r="G10" s="43"/>
      <c r="H10" s="44">
        <f t="shared" si="0"/>
        <v>8321362</v>
      </c>
      <c r="I10" s="45"/>
    </row>
    <row r="11" spans="1:9" ht="18.75" customHeight="1">
      <c r="A11" s="38"/>
      <c r="B11" s="39" t="s">
        <v>28</v>
      </c>
      <c r="C11" s="40" t="s">
        <v>31</v>
      </c>
      <c r="D11" s="40">
        <v>4300</v>
      </c>
      <c r="E11" s="41">
        <v>9406.35</v>
      </c>
      <c r="F11" s="43">
        <v>3000</v>
      </c>
      <c r="G11" s="42"/>
      <c r="H11" s="44">
        <f t="shared" si="0"/>
        <v>6406.35</v>
      </c>
      <c r="I11" s="45"/>
    </row>
    <row r="12" spans="1:9" ht="18.75">
      <c r="A12" s="46" t="s">
        <v>45</v>
      </c>
      <c r="B12" s="39">
        <v>400</v>
      </c>
      <c r="C12" s="40">
        <v>40002</v>
      </c>
      <c r="D12" s="39">
        <v>4300</v>
      </c>
      <c r="E12" s="44">
        <v>7700</v>
      </c>
      <c r="F12" s="42">
        <v>5000</v>
      </c>
      <c r="G12" s="42"/>
      <c r="H12" s="44">
        <f t="shared" si="0"/>
        <v>2700</v>
      </c>
      <c r="I12" s="45"/>
    </row>
    <row r="13" spans="1:9" ht="12.75">
      <c r="A13" s="46" t="s">
        <v>46</v>
      </c>
      <c r="B13" s="39">
        <v>600</v>
      </c>
      <c r="C13" s="40">
        <v>60016</v>
      </c>
      <c r="D13" s="39">
        <v>4300</v>
      </c>
      <c r="E13" s="44">
        <v>541000</v>
      </c>
      <c r="F13" s="42"/>
      <c r="G13" s="42">
        <v>160000</v>
      </c>
      <c r="H13" s="44">
        <f t="shared" si="0"/>
        <v>701000</v>
      </c>
      <c r="I13" s="45"/>
    </row>
    <row r="14" spans="1:9" ht="12.75">
      <c r="A14" s="47" t="s">
        <v>47</v>
      </c>
      <c r="B14" s="39">
        <v>630</v>
      </c>
      <c r="C14" s="40">
        <v>63095</v>
      </c>
      <c r="D14" s="39">
        <v>4300</v>
      </c>
      <c r="E14" s="44">
        <v>3000</v>
      </c>
      <c r="F14" s="42">
        <v>3000</v>
      </c>
      <c r="G14" s="42"/>
      <c r="H14" s="44">
        <f t="shared" si="0"/>
        <v>0</v>
      </c>
      <c r="I14" s="45"/>
    </row>
    <row r="15" spans="1:9" ht="12.75" customHeight="1">
      <c r="A15" s="47" t="s">
        <v>48</v>
      </c>
      <c r="B15" s="39">
        <v>700</v>
      </c>
      <c r="C15" s="40">
        <v>70005</v>
      </c>
      <c r="D15" s="39">
        <v>4170</v>
      </c>
      <c r="E15" s="44">
        <v>3200</v>
      </c>
      <c r="F15" s="42"/>
      <c r="G15" s="42">
        <v>15000</v>
      </c>
      <c r="H15" s="44">
        <f t="shared" si="0"/>
        <v>18200</v>
      </c>
      <c r="I15" s="45"/>
    </row>
    <row r="16" spans="1:9" ht="24" customHeight="1">
      <c r="A16" s="47"/>
      <c r="B16" s="39"/>
      <c r="C16" s="40"/>
      <c r="D16" s="39">
        <v>4260</v>
      </c>
      <c r="E16" s="44">
        <v>25000</v>
      </c>
      <c r="F16" s="42"/>
      <c r="G16" s="42">
        <v>2000</v>
      </c>
      <c r="H16" s="44">
        <f t="shared" si="0"/>
        <v>27000</v>
      </c>
      <c r="I16" s="45"/>
    </row>
    <row r="17" spans="1:9" ht="12.75">
      <c r="A17" s="47"/>
      <c r="B17" s="39"/>
      <c r="C17" s="40"/>
      <c r="D17" s="39">
        <v>4270</v>
      </c>
      <c r="E17" s="44">
        <v>92000</v>
      </c>
      <c r="F17" s="42"/>
      <c r="G17" s="42">
        <v>15000</v>
      </c>
      <c r="H17" s="44">
        <f t="shared" si="0"/>
        <v>107000</v>
      </c>
      <c r="I17" s="45"/>
    </row>
    <row r="18" spans="1:9" ht="26.25" customHeight="1">
      <c r="A18" s="47"/>
      <c r="B18" s="39"/>
      <c r="C18" s="40"/>
      <c r="D18" s="39">
        <v>4430</v>
      </c>
      <c r="E18" s="44">
        <v>8000</v>
      </c>
      <c r="F18" s="42"/>
      <c r="G18" s="42">
        <v>1500</v>
      </c>
      <c r="H18" s="44">
        <f t="shared" si="0"/>
        <v>9500</v>
      </c>
      <c r="I18" s="45"/>
    </row>
    <row r="19" spans="1:9" ht="12.75">
      <c r="A19" s="47"/>
      <c r="B19" s="39"/>
      <c r="C19" s="39"/>
      <c r="D19" s="48">
        <v>4590</v>
      </c>
      <c r="E19" s="49">
        <v>44000</v>
      </c>
      <c r="F19" s="49">
        <v>1500</v>
      </c>
      <c r="G19" s="49"/>
      <c r="H19" s="44">
        <f t="shared" si="0"/>
        <v>42500</v>
      </c>
      <c r="I19" s="45"/>
    </row>
    <row r="20" spans="1:9" ht="12.75">
      <c r="A20" s="47"/>
      <c r="B20" s="39"/>
      <c r="C20" s="39"/>
      <c r="D20" s="48">
        <v>6050</v>
      </c>
      <c r="E20" s="49">
        <v>414509</v>
      </c>
      <c r="F20" s="49">
        <v>30000</v>
      </c>
      <c r="G20" s="49"/>
      <c r="H20" s="44">
        <f t="shared" si="0"/>
        <v>384509</v>
      </c>
      <c r="I20" s="45"/>
    </row>
    <row r="21" spans="1:9" ht="21.75" customHeight="1">
      <c r="A21" s="50" t="s">
        <v>49</v>
      </c>
      <c r="B21" s="48">
        <v>710</v>
      </c>
      <c r="C21" s="48">
        <v>71004</v>
      </c>
      <c r="D21" s="48">
        <v>4300</v>
      </c>
      <c r="E21" s="49">
        <v>200000</v>
      </c>
      <c r="F21" s="49">
        <v>40000</v>
      </c>
      <c r="G21" s="49"/>
      <c r="H21" s="44">
        <f t="shared" si="0"/>
        <v>160000</v>
      </c>
      <c r="I21" s="45"/>
    </row>
    <row r="22" spans="1:9" ht="12.75" customHeight="1">
      <c r="A22" s="51" t="s">
        <v>50</v>
      </c>
      <c r="B22" s="48">
        <v>750</v>
      </c>
      <c r="C22" s="48">
        <v>75023</v>
      </c>
      <c r="D22" s="48">
        <v>4360</v>
      </c>
      <c r="E22" s="49">
        <v>19000</v>
      </c>
      <c r="F22" s="49"/>
      <c r="G22" s="49">
        <v>3000</v>
      </c>
      <c r="H22" s="44">
        <f t="shared" si="0"/>
        <v>22000</v>
      </c>
      <c r="I22" s="45"/>
    </row>
    <row r="23" spans="1:9" ht="12.75">
      <c r="A23" s="51"/>
      <c r="B23" s="48"/>
      <c r="C23" s="48"/>
      <c r="D23" s="48">
        <v>4370</v>
      </c>
      <c r="E23" s="49">
        <v>17000</v>
      </c>
      <c r="F23" s="49"/>
      <c r="G23" s="49">
        <v>3000</v>
      </c>
      <c r="H23" s="44">
        <f t="shared" si="0"/>
        <v>20000</v>
      </c>
      <c r="I23" s="45"/>
    </row>
    <row r="24" spans="1:9" ht="12.75">
      <c r="A24" s="51"/>
      <c r="B24" s="48"/>
      <c r="C24" s="48"/>
      <c r="D24" s="48">
        <v>4410</v>
      </c>
      <c r="E24" s="49">
        <v>30000</v>
      </c>
      <c r="F24" s="49"/>
      <c r="G24" s="49">
        <v>1500</v>
      </c>
      <c r="H24" s="44">
        <f t="shared" si="0"/>
        <v>31500</v>
      </c>
      <c r="I24" s="45"/>
    </row>
    <row r="25" spans="1:9" ht="12.75">
      <c r="A25" s="51"/>
      <c r="B25" s="48"/>
      <c r="C25" s="48"/>
      <c r="D25" s="48">
        <v>4420</v>
      </c>
      <c r="E25" s="49">
        <v>3000</v>
      </c>
      <c r="F25" s="49"/>
      <c r="G25" s="49">
        <v>1500</v>
      </c>
      <c r="H25" s="44">
        <f t="shared" si="0"/>
        <v>4500</v>
      </c>
      <c r="I25" s="45"/>
    </row>
    <row r="26" spans="1:9" ht="12.75">
      <c r="A26" s="51"/>
      <c r="B26" s="48"/>
      <c r="C26" s="48"/>
      <c r="D26" s="48">
        <v>4610</v>
      </c>
      <c r="E26" s="49">
        <v>1000</v>
      </c>
      <c r="F26" s="49">
        <v>1000</v>
      </c>
      <c r="G26" s="49"/>
      <c r="H26" s="44">
        <f t="shared" si="0"/>
        <v>0</v>
      </c>
      <c r="I26" s="45"/>
    </row>
    <row r="27" spans="1:9" ht="12.75">
      <c r="A27" s="51"/>
      <c r="B27" s="48"/>
      <c r="C27" s="48">
        <v>75075</v>
      </c>
      <c r="D27" s="48">
        <v>4110</v>
      </c>
      <c r="E27" s="49">
        <v>2000</v>
      </c>
      <c r="F27" s="49">
        <v>2000</v>
      </c>
      <c r="G27" s="49"/>
      <c r="H27" s="44">
        <f t="shared" si="0"/>
        <v>0</v>
      </c>
      <c r="I27" s="45"/>
    </row>
    <row r="28" spans="1:9" ht="12.75">
      <c r="A28" s="51"/>
      <c r="B28" s="48"/>
      <c r="C28" s="48"/>
      <c r="D28" s="48">
        <v>4120</v>
      </c>
      <c r="E28" s="49">
        <v>200</v>
      </c>
      <c r="F28" s="49">
        <v>200</v>
      </c>
      <c r="G28" s="49"/>
      <c r="H28" s="44">
        <f t="shared" si="0"/>
        <v>0</v>
      </c>
      <c r="I28" s="45"/>
    </row>
    <row r="29" spans="1:9" ht="12.75">
      <c r="A29" s="51"/>
      <c r="B29" s="48"/>
      <c r="C29" s="48"/>
      <c r="D29" s="48">
        <v>4210</v>
      </c>
      <c r="E29" s="49">
        <v>55000</v>
      </c>
      <c r="F29" s="49"/>
      <c r="G29" s="49">
        <v>6000</v>
      </c>
      <c r="H29" s="44">
        <f t="shared" si="0"/>
        <v>61000</v>
      </c>
      <c r="I29" s="45"/>
    </row>
    <row r="30" spans="1:9" ht="12.75">
      <c r="A30" s="51"/>
      <c r="B30" s="48"/>
      <c r="C30" s="48"/>
      <c r="D30" s="48">
        <v>4300</v>
      </c>
      <c r="E30" s="49">
        <v>75242</v>
      </c>
      <c r="F30" s="49"/>
      <c r="G30" s="49">
        <v>5200</v>
      </c>
      <c r="H30" s="44">
        <f t="shared" si="0"/>
        <v>80442</v>
      </c>
      <c r="I30" s="45"/>
    </row>
    <row r="31" spans="1:9" ht="12.75">
      <c r="A31" s="51"/>
      <c r="B31" s="48"/>
      <c r="C31" s="48"/>
      <c r="D31" s="48">
        <v>4410</v>
      </c>
      <c r="E31" s="49">
        <v>2500</v>
      </c>
      <c r="F31" s="49">
        <v>1000</v>
      </c>
      <c r="G31" s="49"/>
      <c r="H31" s="44">
        <f t="shared" si="0"/>
        <v>1500</v>
      </c>
      <c r="I31" s="45"/>
    </row>
    <row r="32" spans="1:9" ht="12.75" customHeight="1">
      <c r="A32" s="51"/>
      <c r="B32" s="48"/>
      <c r="C32" s="48"/>
      <c r="D32" s="39">
        <v>4430</v>
      </c>
      <c r="E32" s="44">
        <v>10000</v>
      </c>
      <c r="F32" s="42">
        <v>8000</v>
      </c>
      <c r="G32" s="42"/>
      <c r="H32" s="44">
        <f t="shared" si="0"/>
        <v>2000</v>
      </c>
      <c r="I32" s="52" t="s">
        <v>51</v>
      </c>
    </row>
    <row r="33" spans="1:9" ht="12.75" customHeight="1">
      <c r="A33" s="47" t="s">
        <v>52</v>
      </c>
      <c r="B33" s="39">
        <v>754</v>
      </c>
      <c r="C33" s="40">
        <v>75412</v>
      </c>
      <c r="D33" s="39">
        <v>3030</v>
      </c>
      <c r="E33" s="44">
        <v>16950</v>
      </c>
      <c r="F33" s="42">
        <v>5000</v>
      </c>
      <c r="G33" s="42"/>
      <c r="H33" s="44">
        <f t="shared" si="0"/>
        <v>11950</v>
      </c>
      <c r="I33" s="52"/>
    </row>
    <row r="34" spans="1:9" ht="12.75">
      <c r="A34" s="47"/>
      <c r="B34" s="39"/>
      <c r="C34" s="40"/>
      <c r="D34" s="39">
        <v>4210</v>
      </c>
      <c r="E34" s="44">
        <v>67430</v>
      </c>
      <c r="F34" s="42">
        <v>10000</v>
      </c>
      <c r="G34" s="42"/>
      <c r="H34" s="44">
        <f t="shared" si="0"/>
        <v>57430</v>
      </c>
      <c r="I34" s="52"/>
    </row>
    <row r="35" spans="1:9" ht="12.75">
      <c r="A35" s="47"/>
      <c r="B35" s="39"/>
      <c r="C35" s="40"/>
      <c r="D35" s="39">
        <v>4280</v>
      </c>
      <c r="E35" s="44">
        <v>300</v>
      </c>
      <c r="F35" s="42">
        <v>300</v>
      </c>
      <c r="G35" s="42"/>
      <c r="H35" s="44">
        <f t="shared" si="0"/>
        <v>0</v>
      </c>
      <c r="I35" s="52"/>
    </row>
    <row r="36" spans="1:9" ht="12.75">
      <c r="A36" s="47"/>
      <c r="B36" s="39"/>
      <c r="C36" s="40"/>
      <c r="D36" s="39">
        <v>4300</v>
      </c>
      <c r="E36" s="44">
        <v>25000</v>
      </c>
      <c r="F36" s="42"/>
      <c r="G36" s="42">
        <v>30000</v>
      </c>
      <c r="H36" s="44">
        <f t="shared" si="0"/>
        <v>55000</v>
      </c>
      <c r="I36" s="52"/>
    </row>
    <row r="37" spans="1:9" ht="12.75">
      <c r="A37" s="47"/>
      <c r="B37" s="39"/>
      <c r="C37" s="40"/>
      <c r="D37" s="39">
        <v>4430</v>
      </c>
      <c r="E37" s="44">
        <v>52000</v>
      </c>
      <c r="F37" s="42"/>
      <c r="G37" s="42">
        <v>8000</v>
      </c>
      <c r="H37" s="44">
        <f t="shared" si="0"/>
        <v>60000</v>
      </c>
      <c r="I37" s="52"/>
    </row>
    <row r="38" spans="1:9" ht="12.75">
      <c r="A38" s="47"/>
      <c r="B38" s="39"/>
      <c r="C38" s="40">
        <v>75414</v>
      </c>
      <c r="D38" s="39">
        <v>4170</v>
      </c>
      <c r="E38" s="44">
        <v>2400</v>
      </c>
      <c r="F38" s="42"/>
      <c r="G38" s="42">
        <v>600.6</v>
      </c>
      <c r="H38" s="44">
        <f t="shared" si="0"/>
        <v>3000.6</v>
      </c>
      <c r="I38" s="52"/>
    </row>
    <row r="39" spans="1:9" ht="12.75">
      <c r="A39" s="47"/>
      <c r="B39" s="39"/>
      <c r="C39" s="40"/>
      <c r="D39" s="39">
        <v>4300</v>
      </c>
      <c r="E39" s="44">
        <v>2000</v>
      </c>
      <c r="F39" s="42">
        <v>600</v>
      </c>
      <c r="G39" s="42"/>
      <c r="H39" s="44">
        <f t="shared" si="0"/>
        <v>1400</v>
      </c>
      <c r="I39" s="52"/>
    </row>
    <row r="40" spans="1:9" ht="29.25" customHeight="1">
      <c r="A40" s="46" t="s">
        <v>53</v>
      </c>
      <c r="B40" s="39">
        <v>757</v>
      </c>
      <c r="C40" s="40">
        <v>75702</v>
      </c>
      <c r="D40" s="39">
        <v>8070</v>
      </c>
      <c r="E40" s="44">
        <v>160000</v>
      </c>
      <c r="F40" s="42">
        <v>60000</v>
      </c>
      <c r="G40" s="42"/>
      <c r="H40" s="44">
        <f t="shared" si="0"/>
        <v>100000</v>
      </c>
      <c r="I40" s="52" t="s">
        <v>54</v>
      </c>
    </row>
    <row r="41" spans="1:9" ht="12.75" customHeight="1">
      <c r="A41" s="47" t="s">
        <v>55</v>
      </c>
      <c r="B41" s="39">
        <v>851</v>
      </c>
      <c r="C41" s="40">
        <v>85149</v>
      </c>
      <c r="D41" s="39">
        <v>2310</v>
      </c>
      <c r="E41" s="44">
        <v>100000</v>
      </c>
      <c r="F41" s="42">
        <v>28370.6</v>
      </c>
      <c r="G41" s="42"/>
      <c r="H41" s="44">
        <f aca="true" t="shared" si="1" ref="H41:H72">E41-F41+G41</f>
        <v>71629.4</v>
      </c>
      <c r="I41" s="52"/>
    </row>
    <row r="42" spans="1:9" ht="12.75">
      <c r="A42" s="47"/>
      <c r="B42" s="39"/>
      <c r="C42" s="40">
        <v>85154</v>
      </c>
      <c r="D42" s="39">
        <v>3030</v>
      </c>
      <c r="E42" s="44">
        <v>4560</v>
      </c>
      <c r="F42" s="42">
        <v>1000</v>
      </c>
      <c r="G42" s="42"/>
      <c r="H42" s="44">
        <f t="shared" si="1"/>
        <v>3560</v>
      </c>
      <c r="I42" s="52"/>
    </row>
    <row r="43" spans="1:9" ht="12.75">
      <c r="A43" s="47"/>
      <c r="B43" s="39"/>
      <c r="C43" s="40"/>
      <c r="D43" s="39">
        <v>4170</v>
      </c>
      <c r="E43" s="44">
        <v>1680</v>
      </c>
      <c r="F43" s="42"/>
      <c r="G43" s="42">
        <v>1000</v>
      </c>
      <c r="H43" s="44">
        <f t="shared" si="1"/>
        <v>2680</v>
      </c>
      <c r="I43" s="52"/>
    </row>
    <row r="44" spans="1:9" ht="12.75">
      <c r="A44" s="47"/>
      <c r="B44" s="39"/>
      <c r="C44" s="40"/>
      <c r="D44" s="39">
        <v>4210</v>
      </c>
      <c r="E44" s="44">
        <v>48260</v>
      </c>
      <c r="F44" s="42"/>
      <c r="G44" s="42">
        <v>2000</v>
      </c>
      <c r="H44" s="44">
        <f t="shared" si="1"/>
        <v>50260</v>
      </c>
      <c r="I44" s="52"/>
    </row>
    <row r="45" spans="1:9" ht="12.75">
      <c r="A45" s="47"/>
      <c r="B45" s="39"/>
      <c r="C45" s="40"/>
      <c r="D45" s="39">
        <v>4700</v>
      </c>
      <c r="E45" s="44">
        <v>3000</v>
      </c>
      <c r="F45" s="42">
        <v>2000</v>
      </c>
      <c r="G45" s="42"/>
      <c r="H45" s="44">
        <f t="shared" si="1"/>
        <v>1000</v>
      </c>
      <c r="I45" s="52"/>
    </row>
    <row r="46" spans="1:9" ht="12.75">
      <c r="A46" s="47"/>
      <c r="B46" s="39"/>
      <c r="C46" s="40">
        <v>85195</v>
      </c>
      <c r="D46" s="39">
        <v>4170</v>
      </c>
      <c r="E46" s="44">
        <v>1000</v>
      </c>
      <c r="F46" s="42"/>
      <c r="G46" s="42">
        <v>400</v>
      </c>
      <c r="H46" s="44">
        <f t="shared" si="1"/>
        <v>1400</v>
      </c>
      <c r="I46" s="52"/>
    </row>
    <row r="47" spans="1:9" ht="12.75">
      <c r="A47" s="47"/>
      <c r="B47" s="39"/>
      <c r="C47" s="40"/>
      <c r="D47" s="39">
        <v>4210</v>
      </c>
      <c r="E47" s="44">
        <v>11000</v>
      </c>
      <c r="F47" s="42">
        <v>6000</v>
      </c>
      <c r="G47" s="42"/>
      <c r="H47" s="44">
        <f t="shared" si="1"/>
        <v>5000</v>
      </c>
      <c r="I47" s="52"/>
    </row>
    <row r="48" spans="1:9" ht="12.75">
      <c r="A48" s="47"/>
      <c r="B48" s="39"/>
      <c r="C48" s="40"/>
      <c r="D48" s="39">
        <v>4260</v>
      </c>
      <c r="E48" s="44">
        <v>30000</v>
      </c>
      <c r="F48" s="42"/>
      <c r="G48" s="42">
        <v>10000</v>
      </c>
      <c r="H48" s="44">
        <f t="shared" si="1"/>
        <v>40000</v>
      </c>
      <c r="I48" s="52"/>
    </row>
    <row r="49" spans="1:9" ht="12.75" customHeight="1">
      <c r="A49" s="47" t="s">
        <v>56</v>
      </c>
      <c r="B49" s="39">
        <v>852</v>
      </c>
      <c r="C49" s="40">
        <v>85219</v>
      </c>
      <c r="D49" s="39">
        <v>4018</v>
      </c>
      <c r="E49" s="44">
        <v>43200</v>
      </c>
      <c r="F49" s="42">
        <v>9022.03</v>
      </c>
      <c r="G49" s="42"/>
      <c r="H49" s="44">
        <f t="shared" si="1"/>
        <v>34177.97</v>
      </c>
      <c r="I49" s="52" t="s">
        <v>57</v>
      </c>
    </row>
    <row r="50" spans="1:9" ht="12.75">
      <c r="A50" s="47"/>
      <c r="B50" s="39"/>
      <c r="C50" s="40"/>
      <c r="D50" s="39">
        <v>4019</v>
      </c>
      <c r="E50" s="44">
        <v>2300</v>
      </c>
      <c r="F50" s="42">
        <v>489.79</v>
      </c>
      <c r="G50" s="42"/>
      <c r="H50" s="44">
        <f t="shared" si="1"/>
        <v>1810.21</v>
      </c>
      <c r="I50" s="52"/>
    </row>
    <row r="51" spans="1:9" ht="12.75">
      <c r="A51" s="47"/>
      <c r="B51" s="39"/>
      <c r="C51" s="40"/>
      <c r="D51" s="39">
        <v>4118</v>
      </c>
      <c r="E51" s="44">
        <v>6650</v>
      </c>
      <c r="F51" s="42">
        <v>1319.12</v>
      </c>
      <c r="G51" s="42"/>
      <c r="H51" s="44">
        <f t="shared" si="1"/>
        <v>5330.88</v>
      </c>
      <c r="I51" s="52"/>
    </row>
    <row r="52" spans="1:9" ht="12.75">
      <c r="A52" s="47"/>
      <c r="B52" s="39"/>
      <c r="C52" s="40"/>
      <c r="D52" s="39">
        <v>4119</v>
      </c>
      <c r="E52" s="44">
        <v>350</v>
      </c>
      <c r="F52" s="42">
        <v>67.65</v>
      </c>
      <c r="G52" s="42"/>
      <c r="H52" s="44">
        <f t="shared" si="1"/>
        <v>282.35</v>
      </c>
      <c r="I52" s="52"/>
    </row>
    <row r="53" spans="1:9" ht="12.75">
      <c r="A53" s="47"/>
      <c r="B53" s="39"/>
      <c r="C53" s="40"/>
      <c r="D53" s="39">
        <v>4128</v>
      </c>
      <c r="E53" s="44">
        <v>1140</v>
      </c>
      <c r="F53" s="42">
        <v>403.88</v>
      </c>
      <c r="G53" s="42"/>
      <c r="H53" s="44">
        <f t="shared" si="1"/>
        <v>736.12</v>
      </c>
      <c r="I53" s="52"/>
    </row>
    <row r="54" spans="1:9" ht="12.75">
      <c r="A54" s="47"/>
      <c r="B54" s="39"/>
      <c r="C54" s="40"/>
      <c r="D54" s="39">
        <v>4129</v>
      </c>
      <c r="E54" s="44">
        <v>60</v>
      </c>
      <c r="F54" s="42">
        <v>21.01</v>
      </c>
      <c r="G54" s="42"/>
      <c r="H54" s="44">
        <f t="shared" si="1"/>
        <v>38.989999999999995</v>
      </c>
      <c r="I54" s="52"/>
    </row>
    <row r="55" spans="1:9" ht="12.75">
      <c r="A55" s="47"/>
      <c r="B55" s="39"/>
      <c r="C55" s="40"/>
      <c r="D55" s="39">
        <v>4178</v>
      </c>
      <c r="E55" s="44">
        <v>36131</v>
      </c>
      <c r="F55" s="42"/>
      <c r="G55" s="42">
        <v>11911.38</v>
      </c>
      <c r="H55" s="44">
        <f t="shared" si="1"/>
        <v>48042.38</v>
      </c>
      <c r="I55" s="52"/>
    </row>
    <row r="56" spans="1:9" ht="12.75">
      <c r="A56" s="47"/>
      <c r="B56" s="39"/>
      <c r="C56" s="40"/>
      <c r="D56" s="39">
        <v>4179</v>
      </c>
      <c r="E56" s="44">
        <v>1900</v>
      </c>
      <c r="F56" s="42"/>
      <c r="G56" s="42">
        <v>644.52</v>
      </c>
      <c r="H56" s="44">
        <f t="shared" si="1"/>
        <v>2544.52</v>
      </c>
      <c r="I56" s="52"/>
    </row>
    <row r="57" spans="1:9" ht="12.75">
      <c r="A57" s="47"/>
      <c r="B57" s="39"/>
      <c r="C57" s="40"/>
      <c r="D57" s="39">
        <v>4218</v>
      </c>
      <c r="E57" s="44">
        <v>18072</v>
      </c>
      <c r="F57" s="42">
        <v>2060.51</v>
      </c>
      <c r="G57" s="42"/>
      <c r="H57" s="44">
        <f t="shared" si="1"/>
        <v>16011.49</v>
      </c>
      <c r="I57" s="52"/>
    </row>
    <row r="58" spans="1:9" ht="12.75">
      <c r="A58" s="47"/>
      <c r="B58" s="39"/>
      <c r="C58" s="40"/>
      <c r="D58" s="39">
        <v>4219</v>
      </c>
      <c r="E58" s="44">
        <v>958</v>
      </c>
      <c r="F58" s="42">
        <v>114.25</v>
      </c>
      <c r="G58" s="42"/>
      <c r="H58" s="44">
        <f t="shared" si="1"/>
        <v>843.75</v>
      </c>
      <c r="I58" s="52"/>
    </row>
    <row r="59" spans="1:9" ht="12.75">
      <c r="A59" s="47"/>
      <c r="B59" s="39"/>
      <c r="C59" s="40"/>
      <c r="D59" s="39">
        <v>4308</v>
      </c>
      <c r="E59" s="44">
        <v>73128.35</v>
      </c>
      <c r="F59" s="42">
        <v>4025.92</v>
      </c>
      <c r="G59" s="42"/>
      <c r="H59" s="44">
        <f t="shared" si="1"/>
        <v>69102.43000000001</v>
      </c>
      <c r="I59" s="52"/>
    </row>
    <row r="60" spans="1:9" ht="12.75">
      <c r="A60" s="47"/>
      <c r="B60" s="39"/>
      <c r="C60" s="40"/>
      <c r="D60" s="39">
        <v>4309</v>
      </c>
      <c r="E60" s="44">
        <v>3513.7</v>
      </c>
      <c r="F60" s="42"/>
      <c r="G60" s="42">
        <v>146.25</v>
      </c>
      <c r="H60" s="44">
        <f t="shared" si="1"/>
        <v>3659.95</v>
      </c>
      <c r="I60" s="52"/>
    </row>
    <row r="61" spans="1:9" ht="12.75">
      <c r="A61" s="47"/>
      <c r="B61" s="39"/>
      <c r="C61" s="40"/>
      <c r="D61" s="39">
        <v>4378</v>
      </c>
      <c r="E61" s="44">
        <v>1380</v>
      </c>
      <c r="F61" s="42">
        <v>1.8</v>
      </c>
      <c r="G61" s="42"/>
      <c r="H61" s="44">
        <f t="shared" si="1"/>
        <v>1378.2</v>
      </c>
      <c r="I61" s="52"/>
    </row>
    <row r="62" spans="1:9" ht="12.75">
      <c r="A62" s="47"/>
      <c r="B62" s="39"/>
      <c r="C62" s="40"/>
      <c r="D62" s="39">
        <v>4379</v>
      </c>
      <c r="E62" s="44">
        <v>70</v>
      </c>
      <c r="F62" s="42"/>
      <c r="G62" s="42">
        <v>3</v>
      </c>
      <c r="H62" s="44">
        <f t="shared" si="1"/>
        <v>73</v>
      </c>
      <c r="I62" s="52"/>
    </row>
    <row r="63" spans="1:9" ht="12.75">
      <c r="A63" s="47"/>
      <c r="B63" s="39"/>
      <c r="C63" s="40"/>
      <c r="D63" s="39">
        <v>4408</v>
      </c>
      <c r="E63" s="44">
        <v>4650</v>
      </c>
      <c r="F63" s="42"/>
      <c r="G63" s="42">
        <v>1838.43</v>
      </c>
      <c r="H63" s="44">
        <f t="shared" si="1"/>
        <v>6488.43</v>
      </c>
      <c r="I63" s="52"/>
    </row>
    <row r="64" spans="1:9" ht="12.75">
      <c r="A64" s="47"/>
      <c r="B64" s="39"/>
      <c r="C64" s="40"/>
      <c r="D64" s="39">
        <v>4409</v>
      </c>
      <c r="E64" s="44">
        <v>297</v>
      </c>
      <c r="F64" s="42"/>
      <c r="G64" s="42">
        <v>46.65</v>
      </c>
      <c r="H64" s="44">
        <f t="shared" si="1"/>
        <v>343.65</v>
      </c>
      <c r="I64" s="52"/>
    </row>
    <row r="65" spans="1:9" ht="12.75">
      <c r="A65" s="47"/>
      <c r="B65" s="39"/>
      <c r="C65" s="40"/>
      <c r="D65" s="39">
        <v>4748</v>
      </c>
      <c r="E65" s="44">
        <v>140</v>
      </c>
      <c r="F65" s="42"/>
      <c r="G65" s="42">
        <v>273.07</v>
      </c>
      <c r="H65" s="44">
        <f t="shared" si="1"/>
        <v>413.07</v>
      </c>
      <c r="I65" s="52"/>
    </row>
    <row r="66" spans="1:9" ht="12.75">
      <c r="A66" s="47"/>
      <c r="B66" s="39"/>
      <c r="C66" s="40"/>
      <c r="D66" s="39">
        <v>4749</v>
      </c>
      <c r="E66" s="44">
        <v>10</v>
      </c>
      <c r="F66" s="42"/>
      <c r="G66" s="42">
        <v>11.88</v>
      </c>
      <c r="H66" s="44">
        <f t="shared" si="1"/>
        <v>21.880000000000003</v>
      </c>
      <c r="I66" s="52"/>
    </row>
    <row r="67" spans="1:9" ht="12.75">
      <c r="A67" s="47"/>
      <c r="B67" s="39"/>
      <c r="C67" s="40"/>
      <c r="D67" s="39">
        <v>4758</v>
      </c>
      <c r="E67" s="44">
        <v>2020</v>
      </c>
      <c r="F67" s="42"/>
      <c r="G67" s="42">
        <v>2764.38</v>
      </c>
      <c r="H67" s="44">
        <f t="shared" si="1"/>
        <v>4784.38</v>
      </c>
      <c r="I67" s="52"/>
    </row>
    <row r="68" spans="1:9" ht="12.75">
      <c r="A68" s="47"/>
      <c r="B68" s="39">
        <v>852</v>
      </c>
      <c r="C68" s="40">
        <v>85219</v>
      </c>
      <c r="D68" s="39">
        <v>4759</v>
      </c>
      <c r="E68" s="44">
        <v>367</v>
      </c>
      <c r="F68" s="42">
        <v>113.6</v>
      </c>
      <c r="G68" s="42"/>
      <c r="H68" s="44">
        <f t="shared" si="1"/>
        <v>253.4</v>
      </c>
      <c r="I68" s="53"/>
    </row>
    <row r="69" spans="1:9" ht="12.75">
      <c r="A69" s="47"/>
      <c r="B69" s="39"/>
      <c r="C69" s="40"/>
      <c r="D69" s="39">
        <v>4010</v>
      </c>
      <c r="E69" s="44">
        <v>364733</v>
      </c>
      <c r="F69" s="42"/>
      <c r="G69" s="42">
        <v>9500</v>
      </c>
      <c r="H69" s="44">
        <f t="shared" si="1"/>
        <v>374233</v>
      </c>
      <c r="I69" s="53"/>
    </row>
    <row r="70" spans="1:9" ht="39.75" customHeight="1">
      <c r="A70" s="47" t="s">
        <v>58</v>
      </c>
      <c r="B70" s="39">
        <v>852</v>
      </c>
      <c r="C70" s="40">
        <v>85295</v>
      </c>
      <c r="D70" s="39">
        <v>4173</v>
      </c>
      <c r="E70" s="44">
        <v>25000</v>
      </c>
      <c r="F70" s="42"/>
      <c r="G70" s="42">
        <v>5000</v>
      </c>
      <c r="H70" s="44">
        <f t="shared" si="1"/>
        <v>30000</v>
      </c>
      <c r="I70" s="52" t="s">
        <v>59</v>
      </c>
    </row>
    <row r="71" spans="1:9" ht="21.75" customHeight="1">
      <c r="A71" s="47"/>
      <c r="B71" s="39"/>
      <c r="C71" s="40"/>
      <c r="D71" s="39">
        <v>4213</v>
      </c>
      <c r="E71" s="44">
        <v>35000</v>
      </c>
      <c r="F71" s="42">
        <v>5000</v>
      </c>
      <c r="G71" s="42"/>
      <c r="H71" s="44">
        <f t="shared" si="1"/>
        <v>30000</v>
      </c>
      <c r="I71" s="52"/>
    </row>
    <row r="72" spans="1:9" ht="18" customHeight="1">
      <c r="A72" s="47"/>
      <c r="B72" s="39"/>
      <c r="C72" s="40"/>
      <c r="D72" s="39">
        <v>3110</v>
      </c>
      <c r="E72" s="44">
        <v>546000</v>
      </c>
      <c r="F72" s="42"/>
      <c r="G72" s="42">
        <v>38500</v>
      </c>
      <c r="H72" s="44">
        <f t="shared" si="1"/>
        <v>584500</v>
      </c>
      <c r="I72" s="52"/>
    </row>
    <row r="73" spans="1:9" ht="12.75" customHeight="1">
      <c r="A73" s="46" t="s">
        <v>60</v>
      </c>
      <c r="B73" s="39">
        <v>900</v>
      </c>
      <c r="C73" s="40">
        <v>90015</v>
      </c>
      <c r="D73" s="39">
        <v>4300</v>
      </c>
      <c r="E73" s="44">
        <v>90000</v>
      </c>
      <c r="F73" s="42"/>
      <c r="G73" s="42">
        <v>20000</v>
      </c>
      <c r="H73" s="44">
        <f>E73-F73+G73</f>
        <v>110000</v>
      </c>
      <c r="I73" s="52" t="s">
        <v>61</v>
      </c>
    </row>
    <row r="74" spans="1:9" ht="12.75">
      <c r="A74" s="46"/>
      <c r="B74" s="39">
        <v>900</v>
      </c>
      <c r="C74" s="40">
        <v>90017</v>
      </c>
      <c r="D74" s="39">
        <v>4170</v>
      </c>
      <c r="E74" s="44">
        <v>0</v>
      </c>
      <c r="F74" s="42"/>
      <c r="G74" s="42">
        <v>3000</v>
      </c>
      <c r="H74" s="44">
        <f>E74-F74+G74</f>
        <v>3000</v>
      </c>
      <c r="I74" s="52"/>
    </row>
    <row r="75" spans="1:9" ht="12.75">
      <c r="A75" s="46"/>
      <c r="B75" s="39">
        <v>900</v>
      </c>
      <c r="C75" s="40">
        <v>90095</v>
      </c>
      <c r="D75" s="39">
        <v>4300</v>
      </c>
      <c r="E75" s="44">
        <v>43500</v>
      </c>
      <c r="F75" s="42"/>
      <c r="G75" s="42">
        <v>20000</v>
      </c>
      <c r="H75" s="44">
        <f>E75-F75+G75</f>
        <v>63500</v>
      </c>
      <c r="I75" s="52"/>
    </row>
    <row r="76" spans="1:9" ht="27.75" customHeight="1">
      <c r="A76" s="46" t="s">
        <v>62</v>
      </c>
      <c r="B76" s="39">
        <v>926</v>
      </c>
      <c r="C76" s="40">
        <v>92605</v>
      </c>
      <c r="D76" s="39">
        <v>4300</v>
      </c>
      <c r="E76" s="44">
        <v>2000</v>
      </c>
      <c r="F76" s="42">
        <v>2000</v>
      </c>
      <c r="G76" s="42"/>
      <c r="H76" s="44">
        <f>E76-F76+G76</f>
        <v>0</v>
      </c>
      <c r="I76" s="52"/>
    </row>
    <row r="77" spans="1:9" ht="12.75">
      <c r="A77" s="54" t="s">
        <v>63</v>
      </c>
      <c r="B77" s="55"/>
      <c r="C77" s="55"/>
      <c r="D77" s="55"/>
      <c r="E77" s="56">
        <v>38563002.79</v>
      </c>
      <c r="F77" s="56">
        <f>SUM(F9:F76)</f>
        <v>379340.16</v>
      </c>
      <c r="G77" s="56">
        <f>SUM(G9:G76)</f>
        <v>379340.16000000003</v>
      </c>
      <c r="H77" s="56">
        <f>E77-F77+G77</f>
        <v>38563002.79</v>
      </c>
      <c r="I77" s="57"/>
    </row>
    <row r="78" spans="1:2" ht="12.75">
      <c r="A78" s="58" t="s">
        <v>64</v>
      </c>
      <c r="B78" s="58"/>
    </row>
  </sheetData>
  <mergeCells count="37">
    <mergeCell ref="H1:J1"/>
    <mergeCell ref="A9:A11"/>
    <mergeCell ref="B9:B10"/>
    <mergeCell ref="C9:C10"/>
    <mergeCell ref="I9:I31"/>
    <mergeCell ref="A15:A20"/>
    <mergeCell ref="B15:B20"/>
    <mergeCell ref="C15:C20"/>
    <mergeCell ref="A22:A31"/>
    <mergeCell ref="B22:B26"/>
    <mergeCell ref="C22:C26"/>
    <mergeCell ref="B27:B31"/>
    <mergeCell ref="C27:C31"/>
    <mergeCell ref="I32:I39"/>
    <mergeCell ref="A33:A39"/>
    <mergeCell ref="B33:B39"/>
    <mergeCell ref="C33:C37"/>
    <mergeCell ref="C38:C39"/>
    <mergeCell ref="I40:I48"/>
    <mergeCell ref="A41:A48"/>
    <mergeCell ref="B41:B48"/>
    <mergeCell ref="C42:C45"/>
    <mergeCell ref="C46:C48"/>
    <mergeCell ref="A49:A67"/>
    <mergeCell ref="B49:B67"/>
    <mergeCell ref="C49:C67"/>
    <mergeCell ref="I49:I67"/>
    <mergeCell ref="A68:A69"/>
    <mergeCell ref="B68:B69"/>
    <mergeCell ref="C68:C69"/>
    <mergeCell ref="I68:I69"/>
    <mergeCell ref="A70:A72"/>
    <mergeCell ref="B70:B72"/>
    <mergeCell ref="C70:C72"/>
    <mergeCell ref="I70:I71"/>
    <mergeCell ref="A73:A75"/>
    <mergeCell ref="I73:I76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I1" sqref="I1"/>
    </sheetView>
  </sheetViews>
  <sheetFormatPr defaultColWidth="12.57421875" defaultRowHeight="12.75"/>
  <cols>
    <col min="1" max="16384" width="11.57421875" style="59" customWidth="1"/>
  </cols>
  <sheetData>
    <row r="1" spans="1:11" ht="15" customHeight="1">
      <c r="A1" s="60"/>
      <c r="B1" s="60"/>
      <c r="C1" s="60"/>
      <c r="D1" s="60"/>
      <c r="E1" s="60"/>
      <c r="F1" s="60"/>
      <c r="G1" s="60"/>
      <c r="H1" s="60"/>
      <c r="I1" s="61" t="s">
        <v>65</v>
      </c>
      <c r="J1" s="61"/>
      <c r="K1" s="61"/>
    </row>
    <row r="2" spans="1:11" ht="18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</row>
    <row r="3" spans="1:10" ht="15">
      <c r="A3" s="60"/>
      <c r="B3" s="60"/>
      <c r="C3" s="60"/>
      <c r="D3" s="60"/>
      <c r="E3" s="60"/>
      <c r="F3" s="60"/>
      <c r="G3" s="60"/>
      <c r="H3" s="60"/>
      <c r="I3" s="61"/>
      <c r="J3" s="61"/>
    </row>
    <row r="4" spans="1:10" ht="29.25" customHeight="1">
      <c r="A4" s="60" t="s">
        <v>66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2.75" customHeight="1">
      <c r="A5" s="62" t="s">
        <v>5</v>
      </c>
      <c r="B5" s="62" t="s">
        <v>6</v>
      </c>
      <c r="C5" s="62" t="s">
        <v>67</v>
      </c>
      <c r="D5" s="63" t="s">
        <v>68</v>
      </c>
      <c r="E5" s="63" t="s">
        <v>69</v>
      </c>
      <c r="F5" s="63" t="s">
        <v>70</v>
      </c>
      <c r="G5" s="63"/>
      <c r="H5" s="63"/>
      <c r="I5" s="63"/>
      <c r="J5" s="63"/>
    </row>
    <row r="6" spans="1:10" ht="12.75" customHeight="1">
      <c r="A6" s="62"/>
      <c r="B6" s="62"/>
      <c r="C6" s="62"/>
      <c r="D6" s="63"/>
      <c r="E6" s="63"/>
      <c r="F6" s="63" t="s">
        <v>71</v>
      </c>
      <c r="G6" s="63" t="s">
        <v>72</v>
      </c>
      <c r="H6" s="63"/>
      <c r="I6" s="63"/>
      <c r="J6" s="63" t="s">
        <v>73</v>
      </c>
    </row>
    <row r="7" spans="1:10" ht="21.75">
      <c r="A7" s="62"/>
      <c r="B7" s="62"/>
      <c r="C7" s="62"/>
      <c r="D7" s="63"/>
      <c r="E7" s="63"/>
      <c r="F7" s="63"/>
      <c r="G7" s="64" t="s">
        <v>74</v>
      </c>
      <c r="H7" s="65" t="s">
        <v>75</v>
      </c>
      <c r="I7" s="65" t="s">
        <v>76</v>
      </c>
      <c r="J7" s="63"/>
    </row>
    <row r="8" spans="1:10" ht="12.7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</row>
    <row r="9" spans="1:10" ht="12.75">
      <c r="A9" s="67" t="s">
        <v>77</v>
      </c>
      <c r="B9" s="67" t="s">
        <v>78</v>
      </c>
      <c r="C9" s="68">
        <v>2010</v>
      </c>
      <c r="D9" s="69">
        <v>524155</v>
      </c>
      <c r="E9" s="69">
        <v>524155</v>
      </c>
      <c r="F9" s="69">
        <v>524155</v>
      </c>
      <c r="G9" s="69">
        <f>G11</f>
        <v>3000</v>
      </c>
      <c r="H9" s="69">
        <f>H12+H13</f>
        <v>529.2</v>
      </c>
      <c r="I9" s="70"/>
      <c r="J9" s="66"/>
    </row>
    <row r="10" spans="1:10" ht="12.75">
      <c r="A10" s="66"/>
      <c r="B10" s="66"/>
      <c r="C10" s="71">
        <v>4430</v>
      </c>
      <c r="D10" s="72"/>
      <c r="E10" s="72">
        <v>513876.24</v>
      </c>
      <c r="F10" s="72">
        <v>513876.24</v>
      </c>
      <c r="G10" s="72"/>
      <c r="H10" s="72"/>
      <c r="I10" s="73"/>
      <c r="J10" s="74"/>
    </row>
    <row r="11" spans="1:10" ht="12.75">
      <c r="A11" s="66"/>
      <c r="B11" s="66"/>
      <c r="C11" s="71">
        <v>4170</v>
      </c>
      <c r="D11" s="72"/>
      <c r="E11" s="72">
        <v>3000</v>
      </c>
      <c r="F11" s="72">
        <v>3000</v>
      </c>
      <c r="G11" s="72">
        <v>3000</v>
      </c>
      <c r="H11" s="72"/>
      <c r="I11" s="73"/>
      <c r="J11" s="74"/>
    </row>
    <row r="12" spans="1:10" ht="12.75">
      <c r="A12" s="66"/>
      <c r="B12" s="66"/>
      <c r="C12" s="71">
        <v>4110</v>
      </c>
      <c r="D12" s="72"/>
      <c r="E12" s="72">
        <v>455.7</v>
      </c>
      <c r="F12" s="72">
        <v>455.7</v>
      </c>
      <c r="G12" s="72"/>
      <c r="H12" s="72">
        <v>455.7</v>
      </c>
      <c r="I12" s="73"/>
      <c r="J12" s="74"/>
    </row>
    <row r="13" spans="1:10" ht="12.75">
      <c r="A13" s="66"/>
      <c r="B13" s="66"/>
      <c r="C13" s="71">
        <v>4120</v>
      </c>
      <c r="D13" s="72"/>
      <c r="E13" s="72">
        <v>73.5</v>
      </c>
      <c r="F13" s="72">
        <v>73.5</v>
      </c>
      <c r="G13" s="72"/>
      <c r="H13" s="72">
        <v>73.5</v>
      </c>
      <c r="I13" s="73"/>
      <c r="J13" s="74"/>
    </row>
    <row r="14" spans="1:10" ht="12.75">
      <c r="A14" s="66"/>
      <c r="B14" s="66"/>
      <c r="C14" s="71">
        <v>4300</v>
      </c>
      <c r="D14" s="72"/>
      <c r="E14" s="72">
        <v>6406.35</v>
      </c>
      <c r="F14" s="72">
        <v>6406.35</v>
      </c>
      <c r="G14" s="75"/>
      <c r="H14" s="75"/>
      <c r="I14" s="73"/>
      <c r="J14" s="74"/>
    </row>
    <row r="15" spans="1:10" ht="12.75">
      <c r="A15" s="66"/>
      <c r="B15" s="66"/>
      <c r="C15" s="71">
        <v>4750</v>
      </c>
      <c r="D15" s="72"/>
      <c r="E15" s="72">
        <v>243.21</v>
      </c>
      <c r="F15" s="72">
        <v>243.21</v>
      </c>
      <c r="G15" s="75"/>
      <c r="H15" s="75"/>
      <c r="I15" s="73"/>
      <c r="J15" s="74"/>
    </row>
    <row r="16" spans="1:10" ht="12.75">
      <c r="A16" s="66"/>
      <c r="B16" s="66"/>
      <c r="C16" s="71">
        <v>4740</v>
      </c>
      <c r="D16" s="72"/>
      <c r="E16" s="72">
        <v>100</v>
      </c>
      <c r="F16" s="72">
        <v>100</v>
      </c>
      <c r="G16" s="75"/>
      <c r="H16" s="75"/>
      <c r="I16" s="73"/>
      <c r="J16" s="74"/>
    </row>
    <row r="17" spans="1:10" ht="12.75">
      <c r="A17" s="76">
        <v>750</v>
      </c>
      <c r="B17" s="76">
        <v>75011</v>
      </c>
      <c r="C17" s="77">
        <v>2010</v>
      </c>
      <c r="D17" s="78">
        <v>67944</v>
      </c>
      <c r="E17" s="78">
        <v>67944</v>
      </c>
      <c r="F17" s="79">
        <v>67944</v>
      </c>
      <c r="G17" s="79">
        <f>G18+G19</f>
        <v>52900</v>
      </c>
      <c r="H17" s="79">
        <f>H20+H21</f>
        <v>10800</v>
      </c>
      <c r="I17" s="80"/>
      <c r="J17" s="80"/>
    </row>
    <row r="18" spans="1:10" ht="12.75">
      <c r="A18" s="81"/>
      <c r="B18" s="81"/>
      <c r="C18" s="82">
        <v>4010</v>
      </c>
      <c r="D18" s="80"/>
      <c r="E18" s="83">
        <v>48800</v>
      </c>
      <c r="F18" s="83">
        <v>48800</v>
      </c>
      <c r="G18" s="83">
        <v>48800</v>
      </c>
      <c r="H18" s="80"/>
      <c r="I18" s="80"/>
      <c r="J18" s="80"/>
    </row>
    <row r="19" spans="1:10" ht="12.75">
      <c r="A19" s="81"/>
      <c r="B19" s="81"/>
      <c r="C19" s="82">
        <v>4040</v>
      </c>
      <c r="D19" s="80"/>
      <c r="E19" s="83">
        <v>4100</v>
      </c>
      <c r="F19" s="83">
        <v>4100</v>
      </c>
      <c r="G19" s="75">
        <v>4100</v>
      </c>
      <c r="H19" s="83"/>
      <c r="I19" s="80"/>
      <c r="J19" s="80"/>
    </row>
    <row r="20" spans="1:10" ht="12.75">
      <c r="A20" s="81"/>
      <c r="B20" s="81"/>
      <c r="C20" s="82">
        <v>4110</v>
      </c>
      <c r="D20" s="80"/>
      <c r="E20" s="83">
        <v>9500</v>
      </c>
      <c r="F20" s="83">
        <v>9500</v>
      </c>
      <c r="G20" s="80"/>
      <c r="H20" s="83">
        <v>9500</v>
      </c>
      <c r="I20" s="80"/>
      <c r="J20" s="80"/>
    </row>
    <row r="21" spans="1:10" ht="12.75">
      <c r="A21" s="81"/>
      <c r="B21" s="81"/>
      <c r="C21" s="82">
        <v>4120</v>
      </c>
      <c r="D21" s="80"/>
      <c r="E21" s="83">
        <v>1300</v>
      </c>
      <c r="F21" s="83">
        <v>1300</v>
      </c>
      <c r="G21" s="80"/>
      <c r="H21" s="83">
        <v>1300</v>
      </c>
      <c r="I21" s="80"/>
      <c r="J21" s="80"/>
    </row>
    <row r="22" spans="1:10" ht="12.75">
      <c r="A22" s="81"/>
      <c r="B22" s="81"/>
      <c r="C22" s="82">
        <v>4210</v>
      </c>
      <c r="D22" s="80"/>
      <c r="E22" s="83">
        <v>1744</v>
      </c>
      <c r="F22" s="83">
        <v>1744</v>
      </c>
      <c r="G22" s="80"/>
      <c r="H22" s="80"/>
      <c r="I22" s="80"/>
      <c r="J22" s="80"/>
    </row>
    <row r="23" spans="1:10" ht="12.75">
      <c r="A23" s="81"/>
      <c r="B23" s="81"/>
      <c r="C23" s="82">
        <v>4440</v>
      </c>
      <c r="D23" s="80"/>
      <c r="E23" s="83">
        <v>2500</v>
      </c>
      <c r="F23" s="83">
        <v>2500</v>
      </c>
      <c r="G23" s="80"/>
      <c r="H23" s="80"/>
      <c r="I23" s="80"/>
      <c r="J23" s="80"/>
    </row>
    <row r="24" spans="1:10" ht="12.75">
      <c r="A24" s="77">
        <v>751</v>
      </c>
      <c r="B24" s="77">
        <v>75101</v>
      </c>
      <c r="C24" s="77">
        <v>2010</v>
      </c>
      <c r="D24" s="79">
        <v>1968</v>
      </c>
      <c r="E24" s="79">
        <v>1968</v>
      </c>
      <c r="F24" s="79">
        <v>1968</v>
      </c>
      <c r="G24" s="79">
        <f>G27</f>
        <v>1500</v>
      </c>
      <c r="H24" s="79">
        <f>H25+H26</f>
        <v>297</v>
      </c>
      <c r="I24" s="75"/>
      <c r="J24" s="75"/>
    </row>
    <row r="25" spans="1:10" ht="12.75">
      <c r="A25" s="81"/>
      <c r="B25" s="81"/>
      <c r="C25" s="84">
        <v>4110</v>
      </c>
      <c r="D25" s="75"/>
      <c r="E25" s="75">
        <v>260</v>
      </c>
      <c r="F25" s="75">
        <v>260</v>
      </c>
      <c r="G25" s="75"/>
      <c r="H25" s="75">
        <v>260</v>
      </c>
      <c r="I25" s="75"/>
      <c r="J25" s="75"/>
    </row>
    <row r="26" spans="1:10" ht="12.75">
      <c r="A26" s="81"/>
      <c r="B26" s="81"/>
      <c r="C26" s="84">
        <v>4120</v>
      </c>
      <c r="D26" s="75"/>
      <c r="E26" s="75">
        <v>37</v>
      </c>
      <c r="F26" s="75">
        <v>37</v>
      </c>
      <c r="G26" s="75"/>
      <c r="H26" s="75">
        <v>37</v>
      </c>
      <c r="I26" s="75"/>
      <c r="J26" s="75"/>
    </row>
    <row r="27" spans="1:10" ht="12.75">
      <c r="A27" s="81"/>
      <c r="B27" s="81"/>
      <c r="C27" s="84">
        <v>4170</v>
      </c>
      <c r="D27" s="75"/>
      <c r="E27" s="75">
        <v>1500</v>
      </c>
      <c r="F27" s="75">
        <v>1500</v>
      </c>
      <c r="G27" s="75">
        <v>1500</v>
      </c>
      <c r="H27" s="75"/>
      <c r="I27" s="75"/>
      <c r="J27" s="75"/>
    </row>
    <row r="28" spans="1:10" ht="12.75">
      <c r="A28" s="81"/>
      <c r="B28" s="81"/>
      <c r="C28" s="84">
        <v>4210</v>
      </c>
      <c r="D28" s="75"/>
      <c r="E28" s="75">
        <v>171</v>
      </c>
      <c r="F28" s="75">
        <v>171</v>
      </c>
      <c r="G28" s="75"/>
      <c r="H28" s="75"/>
      <c r="I28" s="75"/>
      <c r="J28" s="75"/>
    </row>
    <row r="29" spans="1:10" ht="12.75">
      <c r="A29" s="85">
        <v>751</v>
      </c>
      <c r="B29" s="85">
        <v>75113</v>
      </c>
      <c r="C29" s="86">
        <v>2010</v>
      </c>
      <c r="D29" s="79">
        <v>25525</v>
      </c>
      <c r="E29" s="79">
        <v>25525</v>
      </c>
      <c r="F29" s="79">
        <v>25525</v>
      </c>
      <c r="G29" s="75"/>
      <c r="H29" s="75"/>
      <c r="I29" s="75"/>
      <c r="J29" s="75"/>
    </row>
    <row r="30" spans="1:10" ht="12.75">
      <c r="A30" s="85"/>
      <c r="B30" s="85"/>
      <c r="C30" s="84">
        <v>3030</v>
      </c>
      <c r="D30" s="75"/>
      <c r="E30" s="75">
        <v>11880</v>
      </c>
      <c r="F30" s="75">
        <v>11880</v>
      </c>
      <c r="G30" s="75"/>
      <c r="H30" s="75"/>
      <c r="I30" s="75"/>
      <c r="J30" s="75"/>
    </row>
    <row r="31" spans="1:10" ht="12.75">
      <c r="A31" s="85"/>
      <c r="B31" s="85"/>
      <c r="C31" s="84">
        <v>4170</v>
      </c>
      <c r="D31" s="75"/>
      <c r="E31" s="75">
        <v>4870.05</v>
      </c>
      <c r="F31" s="75">
        <v>4870.05</v>
      </c>
      <c r="G31" s="75"/>
      <c r="H31" s="75"/>
      <c r="I31" s="75"/>
      <c r="J31" s="75"/>
    </row>
    <row r="32" spans="1:10" ht="12.75">
      <c r="A32" s="81"/>
      <c r="B32" s="81"/>
      <c r="C32" s="84">
        <v>4210</v>
      </c>
      <c r="D32" s="75"/>
      <c r="E32" s="75">
        <v>3414.56</v>
      </c>
      <c r="F32" s="75">
        <v>3414.56</v>
      </c>
      <c r="G32" s="75"/>
      <c r="H32" s="75"/>
      <c r="I32" s="75"/>
      <c r="J32" s="75"/>
    </row>
    <row r="33" spans="1:10" ht="12.75">
      <c r="A33" s="81"/>
      <c r="B33" s="81"/>
      <c r="C33" s="84">
        <v>4300</v>
      </c>
      <c r="D33" s="75"/>
      <c r="E33" s="75">
        <v>3459</v>
      </c>
      <c r="F33" s="75">
        <v>3459</v>
      </c>
      <c r="G33" s="75"/>
      <c r="H33" s="75"/>
      <c r="I33" s="75"/>
      <c r="J33" s="75"/>
    </row>
    <row r="34" spans="1:10" ht="12.75">
      <c r="A34" s="81"/>
      <c r="B34" s="81"/>
      <c r="C34" s="84">
        <v>4410</v>
      </c>
      <c r="D34" s="75"/>
      <c r="E34" s="75">
        <v>1901.39</v>
      </c>
      <c r="F34" s="75">
        <v>1901.39</v>
      </c>
      <c r="G34" s="75"/>
      <c r="H34" s="75"/>
      <c r="I34" s="75"/>
      <c r="J34" s="75"/>
    </row>
    <row r="35" spans="1:10" ht="12.75">
      <c r="A35" s="77">
        <v>754</v>
      </c>
      <c r="B35" s="77">
        <v>75414</v>
      </c>
      <c r="C35" s="77">
        <v>2010</v>
      </c>
      <c r="D35" s="79">
        <v>400</v>
      </c>
      <c r="E35" s="79">
        <v>400</v>
      </c>
      <c r="F35" s="79">
        <v>400</v>
      </c>
      <c r="G35" s="79"/>
      <c r="H35" s="75"/>
      <c r="I35" s="75"/>
      <c r="J35" s="75"/>
    </row>
    <row r="36" spans="1:10" ht="12.75">
      <c r="A36" s="81"/>
      <c r="B36" s="81"/>
      <c r="C36" s="84">
        <v>4300</v>
      </c>
      <c r="D36" s="75"/>
      <c r="E36" s="75">
        <v>400</v>
      </c>
      <c r="F36" s="75">
        <v>400</v>
      </c>
      <c r="G36" s="75"/>
      <c r="H36" s="75"/>
      <c r="I36" s="75"/>
      <c r="J36" s="75"/>
    </row>
    <row r="37" spans="1:10" ht="12.75">
      <c r="A37" s="77">
        <v>852</v>
      </c>
      <c r="B37" s="77">
        <v>85212</v>
      </c>
      <c r="C37" s="77">
        <v>2010</v>
      </c>
      <c r="D37" s="79">
        <v>3784000</v>
      </c>
      <c r="E37" s="79">
        <v>3784000</v>
      </c>
      <c r="F37" s="79">
        <v>3784000</v>
      </c>
      <c r="G37" s="79">
        <f>G40+G41</f>
        <v>69902</v>
      </c>
      <c r="H37" s="79">
        <v>56208</v>
      </c>
      <c r="I37" s="79">
        <f>I39</f>
        <v>3624100</v>
      </c>
      <c r="J37" s="75"/>
    </row>
    <row r="38" spans="1:10" ht="12.75">
      <c r="A38" s="81"/>
      <c r="B38" s="81"/>
      <c r="C38" s="84">
        <v>3020</v>
      </c>
      <c r="D38" s="75"/>
      <c r="E38" s="75">
        <v>611</v>
      </c>
      <c r="F38" s="75">
        <v>611</v>
      </c>
      <c r="G38" s="75"/>
      <c r="H38" s="75"/>
      <c r="I38" s="75"/>
      <c r="J38" s="75"/>
    </row>
    <row r="39" spans="1:10" ht="12.75">
      <c r="A39" s="81"/>
      <c r="B39" s="81"/>
      <c r="C39" s="84">
        <v>3110</v>
      </c>
      <c r="D39" s="75"/>
      <c r="E39" s="75">
        <v>3624100</v>
      </c>
      <c r="F39" s="75">
        <v>3624100</v>
      </c>
      <c r="G39" s="75"/>
      <c r="H39" s="75"/>
      <c r="I39" s="75">
        <v>3624100</v>
      </c>
      <c r="J39" s="75"/>
    </row>
    <row r="40" spans="1:10" ht="12.75">
      <c r="A40" s="81"/>
      <c r="B40" s="81"/>
      <c r="C40" s="84">
        <v>4010</v>
      </c>
      <c r="D40" s="75"/>
      <c r="E40" s="75">
        <v>63010</v>
      </c>
      <c r="F40" s="75">
        <v>63010</v>
      </c>
      <c r="G40" s="75">
        <v>63010</v>
      </c>
      <c r="H40" s="75"/>
      <c r="I40" s="75"/>
      <c r="J40" s="75"/>
    </row>
    <row r="41" spans="1:10" ht="12.75">
      <c r="A41" s="81"/>
      <c r="B41" s="81"/>
      <c r="C41" s="84">
        <v>4040</v>
      </c>
      <c r="D41" s="75"/>
      <c r="E41" s="75">
        <v>6892</v>
      </c>
      <c r="F41" s="75">
        <v>6892</v>
      </c>
      <c r="G41" s="75">
        <v>6892</v>
      </c>
      <c r="H41" s="75"/>
      <c r="I41" s="75"/>
      <c r="J41" s="75"/>
    </row>
    <row r="42" spans="1:10" ht="12.75">
      <c r="A42" s="81"/>
      <c r="B42" s="81"/>
      <c r="C42" s="84">
        <v>4110</v>
      </c>
      <c r="D42" s="75"/>
      <c r="E42" s="75">
        <v>51608</v>
      </c>
      <c r="F42" s="75">
        <v>51608</v>
      </c>
      <c r="G42" s="75"/>
      <c r="H42" s="75">
        <v>51608</v>
      </c>
      <c r="I42" s="75"/>
      <c r="J42" s="75"/>
    </row>
    <row r="43" spans="1:10" ht="12.75">
      <c r="A43" s="81"/>
      <c r="B43" s="81"/>
      <c r="C43" s="84">
        <v>4120</v>
      </c>
      <c r="D43" s="75"/>
      <c r="E43" s="75">
        <v>1600</v>
      </c>
      <c r="F43" s="75">
        <v>1600</v>
      </c>
      <c r="G43" s="75"/>
      <c r="H43" s="75">
        <v>1600</v>
      </c>
      <c r="I43" s="75"/>
      <c r="J43" s="75"/>
    </row>
    <row r="44" spans="1:10" ht="12.75">
      <c r="A44" s="81"/>
      <c r="B44" s="81"/>
      <c r="C44" s="84">
        <v>4170</v>
      </c>
      <c r="D44" s="75"/>
      <c r="E44" s="75">
        <v>3000</v>
      </c>
      <c r="F44" s="75">
        <v>3000</v>
      </c>
      <c r="G44" s="75"/>
      <c r="H44" s="75">
        <v>3000</v>
      </c>
      <c r="I44" s="75"/>
      <c r="J44" s="75"/>
    </row>
    <row r="45" spans="1:10" ht="12.75">
      <c r="A45" s="81"/>
      <c r="B45" s="81"/>
      <c r="C45" s="84">
        <v>4210</v>
      </c>
      <c r="D45" s="75"/>
      <c r="E45" s="75">
        <v>4107</v>
      </c>
      <c r="F45" s="75">
        <v>4107</v>
      </c>
      <c r="G45" s="75"/>
      <c r="H45" s="75"/>
      <c r="I45" s="75"/>
      <c r="J45" s="75"/>
    </row>
    <row r="46" spans="1:10" ht="12.75">
      <c r="A46" s="81"/>
      <c r="B46" s="81"/>
      <c r="C46" s="84">
        <v>4280</v>
      </c>
      <c r="D46" s="75"/>
      <c r="E46" s="75">
        <v>100</v>
      </c>
      <c r="F46" s="75">
        <v>100</v>
      </c>
      <c r="G46" s="75"/>
      <c r="H46" s="75"/>
      <c r="I46" s="75"/>
      <c r="J46" s="75"/>
    </row>
    <row r="47" spans="1:10" ht="12.75">
      <c r="A47" s="81"/>
      <c r="B47" s="81"/>
      <c r="C47" s="84">
        <v>4300</v>
      </c>
      <c r="D47" s="75"/>
      <c r="E47" s="75">
        <v>17672</v>
      </c>
      <c r="F47" s="75">
        <v>17672</v>
      </c>
      <c r="G47" s="75"/>
      <c r="H47" s="75"/>
      <c r="I47" s="75"/>
      <c r="J47" s="75"/>
    </row>
    <row r="48" spans="1:10" ht="12.75">
      <c r="A48" s="81"/>
      <c r="B48" s="81"/>
      <c r="C48" s="84">
        <v>4370</v>
      </c>
      <c r="D48" s="75"/>
      <c r="E48" s="75">
        <v>2000</v>
      </c>
      <c r="F48" s="75">
        <v>2000</v>
      </c>
      <c r="G48" s="75"/>
      <c r="H48" s="75"/>
      <c r="I48" s="75"/>
      <c r="J48" s="75"/>
    </row>
    <row r="49" spans="1:10" ht="12.75">
      <c r="A49" s="81"/>
      <c r="B49" s="81"/>
      <c r="C49" s="84">
        <v>4410</v>
      </c>
      <c r="D49" s="75"/>
      <c r="E49" s="75">
        <v>300</v>
      </c>
      <c r="F49" s="75">
        <v>300</v>
      </c>
      <c r="G49" s="75"/>
      <c r="H49" s="75"/>
      <c r="I49" s="75"/>
      <c r="J49" s="75"/>
    </row>
    <row r="50" spans="1:10" ht="12.75">
      <c r="A50" s="81"/>
      <c r="B50" s="81"/>
      <c r="C50" s="84">
        <v>4440</v>
      </c>
      <c r="D50" s="75"/>
      <c r="E50" s="75">
        <v>4000</v>
      </c>
      <c r="F50" s="75">
        <v>4000</v>
      </c>
      <c r="G50" s="75"/>
      <c r="H50" s="75"/>
      <c r="I50" s="75"/>
      <c r="J50" s="75"/>
    </row>
    <row r="51" spans="1:10" ht="12.75">
      <c r="A51" s="81"/>
      <c r="B51" s="81"/>
      <c r="C51" s="84">
        <v>4700</v>
      </c>
      <c r="D51" s="75"/>
      <c r="E51" s="75">
        <v>1000</v>
      </c>
      <c r="F51" s="75">
        <v>1000</v>
      </c>
      <c r="G51" s="75"/>
      <c r="H51" s="75"/>
      <c r="I51" s="75"/>
      <c r="J51" s="75"/>
    </row>
    <row r="52" spans="1:10" ht="12.75">
      <c r="A52" s="87"/>
      <c r="B52" s="87"/>
      <c r="C52" s="84">
        <v>4750</v>
      </c>
      <c r="D52" s="75"/>
      <c r="E52" s="75">
        <v>4000</v>
      </c>
      <c r="F52" s="75">
        <v>4000</v>
      </c>
      <c r="G52" s="75"/>
      <c r="H52" s="75"/>
      <c r="I52" s="75"/>
      <c r="J52" s="75"/>
    </row>
    <row r="53" spans="1:10" ht="12.75">
      <c r="A53" s="77">
        <v>852</v>
      </c>
      <c r="B53" s="77">
        <v>85213</v>
      </c>
      <c r="C53" s="77">
        <v>2010</v>
      </c>
      <c r="D53" s="79">
        <v>14317</v>
      </c>
      <c r="E53" s="79">
        <v>14317</v>
      </c>
      <c r="F53" s="79">
        <v>14317</v>
      </c>
      <c r="G53" s="75"/>
      <c r="H53" s="75"/>
      <c r="I53" s="75"/>
      <c r="J53" s="75"/>
    </row>
    <row r="54" spans="1:10" ht="12.75">
      <c r="A54" s="81"/>
      <c r="B54" s="81"/>
      <c r="C54" s="84">
        <v>4130</v>
      </c>
      <c r="D54" s="75"/>
      <c r="E54" s="75">
        <v>14317</v>
      </c>
      <c r="F54" s="75">
        <v>14317</v>
      </c>
      <c r="G54" s="88"/>
      <c r="H54" s="88"/>
      <c r="I54" s="88"/>
      <c r="J54" s="75"/>
    </row>
    <row r="55" spans="1:10" ht="12.75">
      <c r="A55" s="77">
        <v>852</v>
      </c>
      <c r="B55" s="77">
        <v>85214</v>
      </c>
      <c r="C55" s="77">
        <v>2010</v>
      </c>
      <c r="D55" s="79">
        <v>125087</v>
      </c>
      <c r="E55" s="79">
        <v>125087</v>
      </c>
      <c r="F55" s="79">
        <v>125087</v>
      </c>
      <c r="G55" s="79"/>
      <c r="H55" s="79"/>
      <c r="I55" s="79">
        <v>125087</v>
      </c>
      <c r="J55" s="75"/>
    </row>
    <row r="56" spans="1:10" ht="12.75">
      <c r="A56" s="81"/>
      <c r="B56" s="81"/>
      <c r="C56" s="84">
        <v>3110</v>
      </c>
      <c r="D56" s="75"/>
      <c r="E56" s="75">
        <v>125087</v>
      </c>
      <c r="F56" s="75">
        <v>125087</v>
      </c>
      <c r="G56" s="75"/>
      <c r="H56" s="75"/>
      <c r="I56" s="75">
        <v>125087</v>
      </c>
      <c r="J56" s="75"/>
    </row>
    <row r="57" spans="1:10" ht="13.5">
      <c r="A57" s="89" t="s">
        <v>79</v>
      </c>
      <c r="B57" s="89"/>
      <c r="C57" s="89"/>
      <c r="D57" s="89"/>
      <c r="E57" s="90">
        <f>E17+E24+E35+E37+E53+E55+E29+E9</f>
        <v>4543396</v>
      </c>
      <c r="F57" s="90">
        <f>F9+F17+F24+F29+F35+F37+F53+F55</f>
        <v>4543396</v>
      </c>
      <c r="G57" s="90">
        <f>G37+G24+G17+G9</f>
        <v>127302</v>
      </c>
      <c r="H57" s="90">
        <f>H37+H24+H17+H9</f>
        <v>67834.2</v>
      </c>
      <c r="I57" s="90">
        <f>I37+I55</f>
        <v>3749187</v>
      </c>
      <c r="J57" s="80"/>
    </row>
    <row r="58" spans="1:6" ht="12.75">
      <c r="A58" s="91"/>
      <c r="B58" s="91"/>
      <c r="C58" s="91"/>
      <c r="D58" s="91"/>
      <c r="E58" s="91"/>
      <c r="F58" s="91"/>
    </row>
    <row r="59" spans="1:6" ht="12.75">
      <c r="A59" s="92" t="s">
        <v>80</v>
      </c>
      <c r="B59" s="91"/>
      <c r="C59" s="91"/>
      <c r="D59" s="91"/>
      <c r="E59" s="91"/>
      <c r="F59" s="91"/>
    </row>
  </sheetData>
  <mergeCells count="12">
    <mergeCell ref="I1:K2"/>
    <mergeCell ref="A4:J4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57:D5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I97" sqref="I97"/>
    </sheetView>
  </sheetViews>
  <sheetFormatPr defaultColWidth="12.57421875" defaultRowHeight="12.75"/>
  <cols>
    <col min="1" max="1" width="7.28125" style="0" customWidth="1"/>
    <col min="2" max="2" width="10.57421875" style="0" customWidth="1"/>
    <col min="3" max="3" width="8.140625" style="0" customWidth="1"/>
    <col min="4" max="4" width="6.8515625" style="0" customWidth="1"/>
    <col min="5" max="5" width="17.7109375" style="0" customWidth="1"/>
    <col min="6" max="6" width="14.28125" style="0" customWidth="1"/>
    <col min="7" max="7" width="14.7109375" style="0" customWidth="1"/>
    <col min="8" max="8" width="11.7109375" style="0" customWidth="1"/>
    <col min="9" max="9" width="11.57421875" style="0" customWidth="1"/>
    <col min="10" max="10" width="13.28125" style="0" customWidth="1"/>
    <col min="11" max="11" width="8.57421875" style="0" customWidth="1"/>
    <col min="12" max="12" width="10.7109375" style="0" customWidth="1"/>
    <col min="13" max="13" width="9.28125" style="0" customWidth="1"/>
    <col min="14" max="16384" width="11.57421875" style="0" customWidth="1"/>
  </cols>
  <sheetData>
    <row r="1" spans="1:13" ht="17.25" customHeight="1">
      <c r="A1" s="93"/>
      <c r="B1" s="93"/>
      <c r="C1" s="93"/>
      <c r="D1" s="93"/>
      <c r="E1" s="93"/>
      <c r="F1" s="93"/>
      <c r="G1" s="93"/>
      <c r="H1" s="93"/>
      <c r="I1" s="93"/>
      <c r="J1" s="94" t="s">
        <v>81</v>
      </c>
      <c r="K1" s="94"/>
      <c r="L1" s="94"/>
      <c r="M1" s="94"/>
    </row>
    <row r="2" spans="1:13" ht="17.25">
      <c r="A2" s="93"/>
      <c r="B2" s="93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</row>
    <row r="3" spans="1:13" ht="17.25">
      <c r="A3" s="93"/>
      <c r="B3" s="93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</row>
    <row r="4" spans="1:13" ht="17.25" customHeight="1">
      <c r="A4" s="93" t="s">
        <v>82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5"/>
    </row>
    <row r="5" spans="1:13" ht="12.75" customHeight="1">
      <c r="A5" s="96" t="s">
        <v>83</v>
      </c>
      <c r="B5" s="96" t="s">
        <v>5</v>
      </c>
      <c r="C5" s="96" t="s">
        <v>84</v>
      </c>
      <c r="D5" s="96" t="s">
        <v>85</v>
      </c>
      <c r="E5" s="97" t="s">
        <v>86</v>
      </c>
      <c r="F5" s="97" t="s">
        <v>87</v>
      </c>
      <c r="G5" s="97" t="s">
        <v>88</v>
      </c>
      <c r="H5" s="97"/>
      <c r="I5" s="97"/>
      <c r="J5" s="97"/>
      <c r="K5" s="97"/>
      <c r="L5" s="98" t="s">
        <v>89</v>
      </c>
      <c r="M5" s="99" t="s">
        <v>90</v>
      </c>
    </row>
    <row r="6" spans="1:13" ht="12.75" customHeight="1">
      <c r="A6" s="96"/>
      <c r="B6" s="96"/>
      <c r="C6" s="96"/>
      <c r="D6" s="96"/>
      <c r="E6" s="97"/>
      <c r="F6" s="97"/>
      <c r="G6" s="97" t="s">
        <v>91</v>
      </c>
      <c r="H6" s="97" t="s">
        <v>92</v>
      </c>
      <c r="I6" s="97"/>
      <c r="J6" s="97"/>
      <c r="K6" s="97"/>
      <c r="L6" s="98"/>
      <c r="M6" s="99"/>
    </row>
    <row r="7" spans="1:13" ht="12.75" customHeight="1">
      <c r="A7" s="96"/>
      <c r="B7" s="96"/>
      <c r="C7" s="96"/>
      <c r="D7" s="96"/>
      <c r="E7" s="97"/>
      <c r="F7" s="97"/>
      <c r="G7" s="97"/>
      <c r="H7" s="97" t="s">
        <v>93</v>
      </c>
      <c r="I7" s="97" t="s">
        <v>94</v>
      </c>
      <c r="J7" s="97" t="s">
        <v>95</v>
      </c>
      <c r="K7" s="100" t="s">
        <v>96</v>
      </c>
      <c r="L7" s="98"/>
      <c r="M7" s="99"/>
    </row>
    <row r="8" spans="1:13" ht="12.75">
      <c r="A8" s="96"/>
      <c r="B8" s="96"/>
      <c r="C8" s="96"/>
      <c r="D8" s="96"/>
      <c r="E8" s="97"/>
      <c r="F8" s="97"/>
      <c r="G8" s="97"/>
      <c r="H8" s="97"/>
      <c r="I8" s="97"/>
      <c r="J8" s="97"/>
      <c r="K8" s="100"/>
      <c r="L8" s="98"/>
      <c r="M8" s="99"/>
    </row>
    <row r="9" spans="1:13" ht="30.75" customHeight="1">
      <c r="A9" s="96"/>
      <c r="B9" s="96"/>
      <c r="C9" s="96"/>
      <c r="D9" s="96"/>
      <c r="E9" s="97"/>
      <c r="F9" s="97"/>
      <c r="G9" s="97"/>
      <c r="H9" s="97"/>
      <c r="I9" s="97"/>
      <c r="J9" s="97"/>
      <c r="K9" s="100"/>
      <c r="L9" s="98"/>
      <c r="M9" s="99"/>
    </row>
    <row r="10" spans="1:13" ht="15.75" customHeight="1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2">
        <v>12</v>
      </c>
      <c r="M10" s="103">
        <v>13</v>
      </c>
    </row>
    <row r="11" spans="1:13" ht="49.5" customHeight="1">
      <c r="A11" s="104">
        <v>1</v>
      </c>
      <c r="B11" s="104" t="s">
        <v>28</v>
      </c>
      <c r="C11" s="104" t="s">
        <v>29</v>
      </c>
      <c r="D11" s="104">
        <v>6050</v>
      </c>
      <c r="E11" s="105" t="s">
        <v>97</v>
      </c>
      <c r="F11" s="106">
        <v>3600000</v>
      </c>
      <c r="G11" s="106">
        <v>3600000</v>
      </c>
      <c r="H11" s="106">
        <v>1548000</v>
      </c>
      <c r="I11" s="106"/>
      <c r="J11" s="107" t="s">
        <v>98</v>
      </c>
      <c r="K11" s="106"/>
      <c r="L11" s="108"/>
      <c r="M11" s="109"/>
    </row>
    <row r="12" spans="1:13" ht="50.25" customHeight="1">
      <c r="A12" s="104"/>
      <c r="B12" s="104"/>
      <c r="C12" s="104"/>
      <c r="D12" s="104"/>
      <c r="E12" s="110" t="s">
        <v>99</v>
      </c>
      <c r="F12" s="106">
        <v>3456270</v>
      </c>
      <c r="G12" s="106">
        <v>3456270</v>
      </c>
      <c r="H12" s="106">
        <v>1404270</v>
      </c>
      <c r="I12" s="106"/>
      <c r="J12" s="107" t="s">
        <v>100</v>
      </c>
      <c r="K12" s="106"/>
      <c r="L12" s="108"/>
      <c r="M12" s="109"/>
    </row>
    <row r="13" spans="1:13" ht="48.75" customHeight="1">
      <c r="A13" s="104">
        <v>2</v>
      </c>
      <c r="B13" s="104" t="s">
        <v>28</v>
      </c>
      <c r="C13" s="104" t="s">
        <v>29</v>
      </c>
      <c r="D13" s="104">
        <v>6050</v>
      </c>
      <c r="E13" s="105" t="s">
        <v>101</v>
      </c>
      <c r="F13" s="111">
        <v>419000</v>
      </c>
      <c r="G13" s="111">
        <v>419000</v>
      </c>
      <c r="H13" s="111">
        <v>110000</v>
      </c>
      <c r="I13" s="111">
        <v>306000</v>
      </c>
      <c r="J13" s="107" t="s">
        <v>102</v>
      </c>
      <c r="K13" s="106"/>
      <c r="L13" s="108"/>
      <c r="M13" s="112"/>
    </row>
    <row r="14" spans="1:13" ht="18" customHeight="1">
      <c r="A14" s="113">
        <v>3</v>
      </c>
      <c r="B14" s="113" t="s">
        <v>28</v>
      </c>
      <c r="C14" s="113" t="s">
        <v>29</v>
      </c>
      <c r="D14" s="113">
        <v>6050</v>
      </c>
      <c r="E14" s="114" t="s">
        <v>103</v>
      </c>
      <c r="F14" s="115">
        <v>163550</v>
      </c>
      <c r="G14" s="115">
        <v>163550</v>
      </c>
      <c r="H14" s="115">
        <v>66650</v>
      </c>
      <c r="I14" s="115">
        <v>93900</v>
      </c>
      <c r="J14" s="116" t="s">
        <v>102</v>
      </c>
      <c r="K14" s="115"/>
      <c r="L14" s="115"/>
      <c r="M14" s="117"/>
    </row>
    <row r="15" spans="1:13" ht="45.75" customHeight="1">
      <c r="A15" s="113"/>
      <c r="B15" s="113"/>
      <c r="C15" s="113"/>
      <c r="D15" s="113"/>
      <c r="E15" s="114"/>
      <c r="F15" s="115"/>
      <c r="G15" s="115"/>
      <c r="H15" s="115"/>
      <c r="I15" s="115"/>
      <c r="J15" s="116"/>
      <c r="K15" s="115"/>
      <c r="L15" s="115"/>
      <c r="M15" s="117"/>
    </row>
    <row r="16" spans="1:13" ht="43.5" customHeight="1">
      <c r="A16" s="104">
        <v>4</v>
      </c>
      <c r="B16" s="104" t="s">
        <v>28</v>
      </c>
      <c r="C16" s="104" t="s">
        <v>29</v>
      </c>
      <c r="D16" s="104">
        <v>6050</v>
      </c>
      <c r="E16" s="105" t="s">
        <v>104</v>
      </c>
      <c r="F16" s="118">
        <v>63500</v>
      </c>
      <c r="G16" s="118">
        <v>63500</v>
      </c>
      <c r="H16" s="118">
        <v>63500</v>
      </c>
      <c r="I16" s="118"/>
      <c r="J16" s="107" t="s">
        <v>105</v>
      </c>
      <c r="K16" s="106"/>
      <c r="L16" s="108"/>
      <c r="M16" s="119"/>
    </row>
    <row r="17" spans="1:13" ht="48.75">
      <c r="A17" s="104">
        <v>5</v>
      </c>
      <c r="B17" s="104" t="s">
        <v>28</v>
      </c>
      <c r="C17" s="104" t="s">
        <v>29</v>
      </c>
      <c r="D17" s="104">
        <v>6050</v>
      </c>
      <c r="E17" s="105" t="s">
        <v>106</v>
      </c>
      <c r="F17" s="106">
        <v>3100000</v>
      </c>
      <c r="G17" s="106">
        <v>3100000</v>
      </c>
      <c r="H17" s="106">
        <v>708919</v>
      </c>
      <c r="I17" s="106">
        <v>764967</v>
      </c>
      <c r="J17" s="107" t="s">
        <v>107</v>
      </c>
      <c r="K17" s="106"/>
      <c r="L17" s="108"/>
      <c r="M17" s="109"/>
    </row>
    <row r="18" spans="1:13" ht="56.25" customHeight="1">
      <c r="A18" s="104">
        <v>6</v>
      </c>
      <c r="B18" s="104" t="s">
        <v>28</v>
      </c>
      <c r="C18" s="104" t="s">
        <v>29</v>
      </c>
      <c r="D18" s="104">
        <v>6050</v>
      </c>
      <c r="E18" s="105" t="s">
        <v>108</v>
      </c>
      <c r="F18" s="106">
        <v>1803950</v>
      </c>
      <c r="G18" s="106">
        <v>1803950</v>
      </c>
      <c r="H18" s="106">
        <v>603950</v>
      </c>
      <c r="I18" s="106">
        <v>1130000</v>
      </c>
      <c r="J18" s="120" t="s">
        <v>109</v>
      </c>
      <c r="K18" s="106"/>
      <c r="L18" s="108"/>
      <c r="M18" s="109"/>
    </row>
    <row r="19" spans="1:13" ht="12.75" customHeight="1">
      <c r="A19" s="96" t="s">
        <v>83</v>
      </c>
      <c r="B19" s="96" t="s">
        <v>5</v>
      </c>
      <c r="C19" s="96" t="s">
        <v>84</v>
      </c>
      <c r="D19" s="96" t="s">
        <v>85</v>
      </c>
      <c r="E19" s="97" t="s">
        <v>86</v>
      </c>
      <c r="F19" s="97" t="s">
        <v>87</v>
      </c>
      <c r="G19" s="97" t="s">
        <v>88</v>
      </c>
      <c r="H19" s="97"/>
      <c r="I19" s="97"/>
      <c r="J19" s="97"/>
      <c r="K19" s="97"/>
      <c r="L19" s="98" t="s">
        <v>89</v>
      </c>
      <c r="M19" s="99" t="s">
        <v>90</v>
      </c>
    </row>
    <row r="20" spans="1:13" ht="12.75" customHeight="1">
      <c r="A20" s="96"/>
      <c r="B20" s="96"/>
      <c r="C20" s="96"/>
      <c r="D20" s="96"/>
      <c r="E20" s="97"/>
      <c r="F20" s="97"/>
      <c r="G20" s="97" t="s">
        <v>91</v>
      </c>
      <c r="H20" s="97" t="s">
        <v>92</v>
      </c>
      <c r="I20" s="97"/>
      <c r="J20" s="97"/>
      <c r="K20" s="97"/>
      <c r="L20" s="98"/>
      <c r="M20" s="99"/>
    </row>
    <row r="21" spans="1:13" ht="12.75" customHeight="1">
      <c r="A21" s="96"/>
      <c r="B21" s="96"/>
      <c r="C21" s="96"/>
      <c r="D21" s="96"/>
      <c r="E21" s="97"/>
      <c r="F21" s="97"/>
      <c r="G21" s="97"/>
      <c r="H21" s="97" t="s">
        <v>93</v>
      </c>
      <c r="I21" s="97" t="s">
        <v>94</v>
      </c>
      <c r="J21" s="97" t="s">
        <v>95</v>
      </c>
      <c r="K21" s="100" t="s">
        <v>96</v>
      </c>
      <c r="L21" s="98"/>
      <c r="M21" s="99"/>
    </row>
    <row r="22" spans="1:13" ht="12.75">
      <c r="A22" s="96"/>
      <c r="B22" s="96"/>
      <c r="C22" s="96"/>
      <c r="D22" s="96"/>
      <c r="E22" s="97"/>
      <c r="F22" s="97"/>
      <c r="G22" s="97"/>
      <c r="H22" s="97"/>
      <c r="I22" s="97"/>
      <c r="J22" s="97"/>
      <c r="K22" s="100"/>
      <c r="L22" s="98"/>
      <c r="M22" s="99"/>
    </row>
    <row r="23" spans="1:13" ht="12.75">
      <c r="A23" s="96"/>
      <c r="B23" s="96"/>
      <c r="C23" s="96"/>
      <c r="D23" s="96"/>
      <c r="E23" s="97"/>
      <c r="F23" s="97"/>
      <c r="G23" s="97"/>
      <c r="H23" s="97"/>
      <c r="I23" s="97"/>
      <c r="J23" s="97"/>
      <c r="K23" s="100"/>
      <c r="L23" s="98"/>
      <c r="M23" s="99"/>
    </row>
    <row r="24" spans="1:13" ht="36.75">
      <c r="A24" s="121">
        <v>7</v>
      </c>
      <c r="B24" s="121" t="s">
        <v>77</v>
      </c>
      <c r="C24" s="121" t="s">
        <v>110</v>
      </c>
      <c r="D24" s="121">
        <v>6050</v>
      </c>
      <c r="E24" s="122" t="s">
        <v>111</v>
      </c>
      <c r="F24" s="123">
        <v>77000</v>
      </c>
      <c r="G24" s="123">
        <v>77000</v>
      </c>
      <c r="H24" s="123">
        <v>16500</v>
      </c>
      <c r="I24" s="123">
        <v>59000</v>
      </c>
      <c r="J24" s="124" t="s">
        <v>112</v>
      </c>
      <c r="K24" s="125"/>
      <c r="L24" s="126"/>
      <c r="M24" s="127"/>
    </row>
    <row r="25" spans="1:13" ht="32.25">
      <c r="A25" s="128">
        <v>8</v>
      </c>
      <c r="B25" s="128" t="s">
        <v>28</v>
      </c>
      <c r="C25" s="128" t="s">
        <v>29</v>
      </c>
      <c r="D25" s="128">
        <v>6050</v>
      </c>
      <c r="E25" s="129" t="s">
        <v>113</v>
      </c>
      <c r="F25" s="106">
        <v>1625000</v>
      </c>
      <c r="G25" s="106">
        <v>1625000</v>
      </c>
      <c r="H25" s="106">
        <v>50000</v>
      </c>
      <c r="I25" s="106">
        <v>1425000</v>
      </c>
      <c r="J25" s="130" t="s">
        <v>114</v>
      </c>
      <c r="K25" s="106"/>
      <c r="L25" s="108"/>
      <c r="M25" s="109"/>
    </row>
    <row r="26" spans="1:13" ht="53.25" customHeight="1">
      <c r="A26" s="131">
        <v>9</v>
      </c>
      <c r="B26" s="104" t="s">
        <v>28</v>
      </c>
      <c r="C26" s="104" t="s">
        <v>29</v>
      </c>
      <c r="D26" s="104">
        <v>6050</v>
      </c>
      <c r="E26" s="132" t="s">
        <v>115</v>
      </c>
      <c r="F26" s="106">
        <v>625000</v>
      </c>
      <c r="G26" s="106">
        <v>625000</v>
      </c>
      <c r="H26" s="106">
        <v>127000</v>
      </c>
      <c r="I26" s="106">
        <v>495000</v>
      </c>
      <c r="J26" s="107" t="s">
        <v>116</v>
      </c>
      <c r="K26" s="106"/>
      <c r="L26" s="108"/>
      <c r="M26" s="109"/>
    </row>
    <row r="27" spans="1:13" ht="48.75">
      <c r="A27" s="133" t="s">
        <v>117</v>
      </c>
      <c r="B27" s="133"/>
      <c r="C27" s="133"/>
      <c r="D27" s="133"/>
      <c r="E27" s="134" t="s">
        <v>118</v>
      </c>
      <c r="F27" s="135">
        <f>F11+F13+F14+F16+F17+F18+F24+F25+F26</f>
        <v>11477000</v>
      </c>
      <c r="G27" s="135">
        <f>F27</f>
        <v>11477000</v>
      </c>
      <c r="H27" s="135">
        <v>3294519</v>
      </c>
      <c r="I27" s="135">
        <f>SUM(I11:I26)</f>
        <v>4273867</v>
      </c>
      <c r="J27" s="136" t="s">
        <v>119</v>
      </c>
      <c r="K27" s="106"/>
      <c r="L27" s="108"/>
      <c r="M27" s="137"/>
    </row>
    <row r="28" spans="1:13" ht="38.25" customHeight="1">
      <c r="A28" s="133"/>
      <c r="B28" s="133"/>
      <c r="C28" s="133"/>
      <c r="D28" s="133"/>
      <c r="E28" s="134" t="s">
        <v>120</v>
      </c>
      <c r="F28" s="135">
        <f>F12+F13+F14+F16+F17+F18+F24+F25+F26</f>
        <v>11333270</v>
      </c>
      <c r="G28" s="135">
        <f>G12+G13+G14+G16+G17+G18+G24+G25+G26</f>
        <v>11333270</v>
      </c>
      <c r="H28" s="135">
        <f>H12+H13+H14+H16+H17+H18+H24+H25+H26</f>
        <v>3150789</v>
      </c>
      <c r="I28" s="135">
        <f>I27</f>
        <v>4273867</v>
      </c>
      <c r="J28" s="136" t="s">
        <v>121</v>
      </c>
      <c r="K28" s="106"/>
      <c r="L28" s="108"/>
      <c r="M28" s="137"/>
    </row>
    <row r="29" spans="1:13" ht="53.25" customHeight="1">
      <c r="A29" s="104">
        <v>10</v>
      </c>
      <c r="B29" s="104">
        <v>400</v>
      </c>
      <c r="C29" s="104">
        <v>40002</v>
      </c>
      <c r="D29" s="104">
        <v>6050</v>
      </c>
      <c r="E29" s="129" t="s">
        <v>122</v>
      </c>
      <c r="F29" s="106">
        <v>46000</v>
      </c>
      <c r="G29" s="106">
        <v>46000</v>
      </c>
      <c r="H29" s="106">
        <v>46000</v>
      </c>
      <c r="I29" s="106"/>
      <c r="J29" s="107" t="s">
        <v>123</v>
      </c>
      <c r="K29" s="106"/>
      <c r="L29" s="108"/>
      <c r="M29" s="137"/>
    </row>
    <row r="30" spans="1:13" ht="54.75" customHeight="1">
      <c r="A30" s="138">
        <v>11</v>
      </c>
      <c r="B30" s="138">
        <v>400</v>
      </c>
      <c r="C30" s="138">
        <v>40002</v>
      </c>
      <c r="D30" s="138">
        <v>6050</v>
      </c>
      <c r="E30" s="129" t="s">
        <v>124</v>
      </c>
      <c r="F30" s="139">
        <v>158000</v>
      </c>
      <c r="G30" s="139">
        <v>158000</v>
      </c>
      <c r="H30" s="139">
        <v>63100</v>
      </c>
      <c r="I30" s="139">
        <v>94900</v>
      </c>
      <c r="J30" s="140" t="s">
        <v>105</v>
      </c>
      <c r="K30" s="139"/>
      <c r="L30" s="141"/>
      <c r="M30" s="142"/>
    </row>
    <row r="31" spans="1:13" ht="48" customHeight="1">
      <c r="A31" s="104">
        <v>12</v>
      </c>
      <c r="B31" s="104">
        <v>400</v>
      </c>
      <c r="C31" s="104">
        <v>40002</v>
      </c>
      <c r="D31" s="104">
        <v>6050</v>
      </c>
      <c r="E31" s="129" t="s">
        <v>125</v>
      </c>
      <c r="F31" s="106">
        <v>42000</v>
      </c>
      <c r="G31" s="106">
        <v>42000</v>
      </c>
      <c r="H31" s="106">
        <v>42000</v>
      </c>
      <c r="I31" s="106"/>
      <c r="J31" s="107" t="s">
        <v>105</v>
      </c>
      <c r="K31" s="106"/>
      <c r="L31" s="108"/>
      <c r="M31" s="109"/>
    </row>
    <row r="32" spans="1:13" ht="36.75">
      <c r="A32" s="133" t="s">
        <v>126</v>
      </c>
      <c r="B32" s="133"/>
      <c r="C32" s="133"/>
      <c r="D32" s="133"/>
      <c r="E32" s="143"/>
      <c r="F32" s="135">
        <f>SUM(F29:F31)</f>
        <v>246000</v>
      </c>
      <c r="G32" s="135">
        <f>SUM(G29:G31)</f>
        <v>246000</v>
      </c>
      <c r="H32" s="135">
        <f>SUM(H29:H31)</f>
        <v>151100</v>
      </c>
      <c r="I32" s="135">
        <f>SUM(I29:I31)</f>
        <v>94900</v>
      </c>
      <c r="J32" s="144" t="s">
        <v>127</v>
      </c>
      <c r="K32" s="135"/>
      <c r="L32" s="145"/>
      <c r="M32" s="109"/>
    </row>
    <row r="33" spans="1:13" ht="63.75" customHeight="1">
      <c r="A33" s="104">
        <v>13</v>
      </c>
      <c r="B33" s="104">
        <v>600</v>
      </c>
      <c r="C33" s="104">
        <v>60016</v>
      </c>
      <c r="D33" s="104">
        <v>6050</v>
      </c>
      <c r="E33" s="129" t="s">
        <v>128</v>
      </c>
      <c r="F33" s="106">
        <v>1913420</v>
      </c>
      <c r="G33" s="106">
        <v>1913420</v>
      </c>
      <c r="H33" s="106">
        <v>287013</v>
      </c>
      <c r="I33" s="106"/>
      <c r="J33" s="107" t="s">
        <v>129</v>
      </c>
      <c r="K33" s="106"/>
      <c r="L33" s="108"/>
      <c r="M33" s="109"/>
    </row>
    <row r="34" spans="1:13" ht="12.75" customHeight="1">
      <c r="A34" s="96" t="s">
        <v>83</v>
      </c>
      <c r="B34" s="96" t="s">
        <v>5</v>
      </c>
      <c r="C34" s="96" t="s">
        <v>84</v>
      </c>
      <c r="D34" s="96" t="s">
        <v>85</v>
      </c>
      <c r="E34" s="97" t="s">
        <v>86</v>
      </c>
      <c r="F34" s="97" t="s">
        <v>87</v>
      </c>
      <c r="G34" s="97" t="s">
        <v>88</v>
      </c>
      <c r="H34" s="97"/>
      <c r="I34" s="97"/>
      <c r="J34" s="97"/>
      <c r="K34" s="97"/>
      <c r="L34" s="98" t="s">
        <v>89</v>
      </c>
      <c r="M34" s="99" t="s">
        <v>90</v>
      </c>
    </row>
    <row r="35" spans="1:13" ht="12.75" customHeight="1">
      <c r="A35" s="96"/>
      <c r="B35" s="96"/>
      <c r="C35" s="96"/>
      <c r="D35" s="96"/>
      <c r="E35" s="97"/>
      <c r="F35" s="97"/>
      <c r="G35" s="97" t="s">
        <v>91</v>
      </c>
      <c r="H35" s="97" t="s">
        <v>92</v>
      </c>
      <c r="I35" s="97"/>
      <c r="J35" s="97"/>
      <c r="K35" s="97"/>
      <c r="L35" s="98"/>
      <c r="M35" s="99"/>
    </row>
    <row r="36" spans="1:13" ht="12.75" customHeight="1">
      <c r="A36" s="96"/>
      <c r="B36" s="96"/>
      <c r="C36" s="96"/>
      <c r="D36" s="96"/>
      <c r="E36" s="97"/>
      <c r="F36" s="97"/>
      <c r="G36" s="97"/>
      <c r="H36" s="97" t="s">
        <v>93</v>
      </c>
      <c r="I36" s="97" t="s">
        <v>94</v>
      </c>
      <c r="J36" s="97" t="s">
        <v>95</v>
      </c>
      <c r="K36" s="100" t="s">
        <v>96</v>
      </c>
      <c r="L36" s="98"/>
      <c r="M36" s="99"/>
    </row>
    <row r="37" spans="1:13" ht="12.75">
      <c r="A37" s="96"/>
      <c r="B37" s="96"/>
      <c r="C37" s="96"/>
      <c r="D37" s="96"/>
      <c r="E37" s="97"/>
      <c r="F37" s="97"/>
      <c r="G37" s="97"/>
      <c r="H37" s="97"/>
      <c r="I37" s="97"/>
      <c r="J37" s="97"/>
      <c r="K37" s="100"/>
      <c r="L37" s="98"/>
      <c r="M37" s="99"/>
    </row>
    <row r="38" spans="1:13" ht="12.75">
      <c r="A38" s="96"/>
      <c r="B38" s="96"/>
      <c r="C38" s="96"/>
      <c r="D38" s="96"/>
      <c r="E38" s="97"/>
      <c r="F38" s="97"/>
      <c r="G38" s="97"/>
      <c r="H38" s="97"/>
      <c r="I38" s="97"/>
      <c r="J38" s="97"/>
      <c r="K38" s="100"/>
      <c r="L38" s="98"/>
      <c r="M38" s="99"/>
    </row>
    <row r="39" spans="1:13" ht="48" customHeight="1">
      <c r="A39" s="104">
        <v>14</v>
      </c>
      <c r="B39" s="104">
        <v>600</v>
      </c>
      <c r="C39" s="104">
        <v>60016</v>
      </c>
      <c r="D39" s="104">
        <v>6050</v>
      </c>
      <c r="E39" s="146" t="s">
        <v>130</v>
      </c>
      <c r="F39" s="106">
        <v>840000</v>
      </c>
      <c r="G39" s="106">
        <v>840000</v>
      </c>
      <c r="H39" s="106">
        <v>647000</v>
      </c>
      <c r="I39" s="106"/>
      <c r="J39" s="107" t="s">
        <v>131</v>
      </c>
      <c r="K39" s="106"/>
      <c r="L39" s="108"/>
      <c r="M39" s="147" t="s">
        <v>132</v>
      </c>
    </row>
    <row r="40" spans="1:13" ht="43.5" customHeight="1">
      <c r="A40" s="104">
        <v>15</v>
      </c>
      <c r="B40" s="104">
        <v>600</v>
      </c>
      <c r="C40" s="104">
        <v>60016</v>
      </c>
      <c r="D40" s="104">
        <v>6050</v>
      </c>
      <c r="E40" s="105" t="s">
        <v>133</v>
      </c>
      <c r="F40" s="106">
        <v>1488213</v>
      </c>
      <c r="G40" s="106">
        <v>1488213</v>
      </c>
      <c r="H40" s="106">
        <v>15741</v>
      </c>
      <c r="I40" s="106"/>
      <c r="J40" s="107" t="s">
        <v>134</v>
      </c>
      <c r="K40" s="106"/>
      <c r="L40" s="108"/>
      <c r="M40" s="109"/>
    </row>
    <row r="41" spans="1:13" ht="48.75" customHeight="1">
      <c r="A41" s="104">
        <v>16</v>
      </c>
      <c r="B41" s="104">
        <v>600</v>
      </c>
      <c r="C41" s="104">
        <v>60016</v>
      </c>
      <c r="D41" s="104">
        <v>6050</v>
      </c>
      <c r="E41" s="105" t="s">
        <v>135</v>
      </c>
      <c r="F41" s="106">
        <v>743500</v>
      </c>
      <c r="G41" s="106">
        <v>743500</v>
      </c>
      <c r="H41" s="106">
        <v>743500</v>
      </c>
      <c r="I41" s="106"/>
      <c r="J41" s="107" t="s">
        <v>105</v>
      </c>
      <c r="K41" s="106"/>
      <c r="L41" s="108"/>
      <c r="M41" s="109"/>
    </row>
    <row r="42" spans="1:13" ht="51" customHeight="1">
      <c r="A42" s="104">
        <v>17</v>
      </c>
      <c r="B42" s="104">
        <v>600</v>
      </c>
      <c r="C42" s="104">
        <v>60016</v>
      </c>
      <c r="D42" s="104">
        <v>6050</v>
      </c>
      <c r="E42" s="105" t="s">
        <v>136</v>
      </c>
      <c r="F42" s="106">
        <v>4074420</v>
      </c>
      <c r="G42" s="106">
        <v>4074420</v>
      </c>
      <c r="H42" s="106">
        <v>611163</v>
      </c>
      <c r="I42" s="106"/>
      <c r="J42" s="107" t="s">
        <v>137</v>
      </c>
      <c r="K42" s="106"/>
      <c r="L42" s="108"/>
      <c r="M42" s="109"/>
    </row>
    <row r="43" spans="1:13" ht="52.5" customHeight="1">
      <c r="A43" s="104">
        <v>18</v>
      </c>
      <c r="B43" s="104">
        <v>600</v>
      </c>
      <c r="C43" s="104">
        <v>60016</v>
      </c>
      <c r="D43" s="104">
        <v>6050</v>
      </c>
      <c r="E43" s="105" t="s">
        <v>138</v>
      </c>
      <c r="F43" s="106">
        <v>268000</v>
      </c>
      <c r="G43" s="106">
        <v>268000</v>
      </c>
      <c r="H43" s="106">
        <v>213000</v>
      </c>
      <c r="I43" s="106"/>
      <c r="J43" s="107" t="s">
        <v>139</v>
      </c>
      <c r="K43" s="106"/>
      <c r="L43" s="108"/>
      <c r="M43" s="109"/>
    </row>
    <row r="44" spans="1:13" ht="50.25" customHeight="1">
      <c r="A44" s="104">
        <v>19</v>
      </c>
      <c r="B44" s="104">
        <v>600</v>
      </c>
      <c r="C44" s="104">
        <v>60016</v>
      </c>
      <c r="D44" s="104">
        <v>6050</v>
      </c>
      <c r="E44" s="105" t="s">
        <v>140</v>
      </c>
      <c r="F44" s="106">
        <v>489420</v>
      </c>
      <c r="G44" s="106">
        <v>489420</v>
      </c>
      <c r="H44" s="106">
        <v>49013</v>
      </c>
      <c r="I44" s="106"/>
      <c r="J44" s="107" t="s">
        <v>141</v>
      </c>
      <c r="K44" s="106"/>
      <c r="L44" s="108"/>
      <c r="M44" s="109"/>
    </row>
    <row r="45" spans="1:13" ht="56.25" customHeight="1">
      <c r="A45" s="104">
        <v>20</v>
      </c>
      <c r="B45" s="104">
        <v>600</v>
      </c>
      <c r="C45" s="104">
        <v>60016</v>
      </c>
      <c r="D45" s="104">
        <v>6050</v>
      </c>
      <c r="E45" s="105" t="s">
        <v>142</v>
      </c>
      <c r="F45" s="106">
        <v>330000</v>
      </c>
      <c r="G45" s="106">
        <v>330000</v>
      </c>
      <c r="H45" s="106">
        <v>130000</v>
      </c>
      <c r="I45" s="106"/>
      <c r="J45" s="107" t="s">
        <v>143</v>
      </c>
      <c r="K45" s="106"/>
      <c r="L45" s="108"/>
      <c r="M45" s="109"/>
    </row>
    <row r="46" spans="1:13" ht="59.25" customHeight="1">
      <c r="A46" s="104">
        <v>21</v>
      </c>
      <c r="B46" s="104">
        <v>600</v>
      </c>
      <c r="C46" s="104">
        <v>60016</v>
      </c>
      <c r="D46" s="104">
        <v>6050</v>
      </c>
      <c r="E46" s="105" t="s">
        <v>144</v>
      </c>
      <c r="F46" s="106">
        <v>75000</v>
      </c>
      <c r="G46" s="106">
        <v>75000</v>
      </c>
      <c r="H46" s="106">
        <v>75000</v>
      </c>
      <c r="I46" s="106"/>
      <c r="J46" s="107"/>
      <c r="K46" s="106"/>
      <c r="L46" s="108"/>
      <c r="M46" s="109"/>
    </row>
    <row r="47" spans="1:13" ht="56.25" customHeight="1">
      <c r="A47" s="148" t="s">
        <v>145</v>
      </c>
      <c r="B47" s="148"/>
      <c r="C47" s="148"/>
      <c r="D47" s="148"/>
      <c r="E47" s="148"/>
      <c r="F47" s="149">
        <f>F33+F39+F40+F41+F42+F43+F44+F45+F46</f>
        <v>10221973</v>
      </c>
      <c r="G47" s="149">
        <f>G33+G39+G40+G41+G42+G43+G44+G45+G46</f>
        <v>10221973</v>
      </c>
      <c r="H47" s="149">
        <f>H33+H39+H40+H41+H42+H43+H44+H45+H46</f>
        <v>2771430</v>
      </c>
      <c r="I47" s="149"/>
      <c r="J47" s="150" t="s">
        <v>146</v>
      </c>
      <c r="K47" s="139"/>
      <c r="L47" s="141"/>
      <c r="M47" s="109"/>
    </row>
    <row r="48" spans="1:13" ht="12.75" customHeight="1">
      <c r="A48" s="151" t="s">
        <v>83</v>
      </c>
      <c r="B48" s="151" t="s">
        <v>5</v>
      </c>
      <c r="C48" s="151" t="s">
        <v>84</v>
      </c>
      <c r="D48" s="151" t="s">
        <v>85</v>
      </c>
      <c r="E48" s="97" t="s">
        <v>86</v>
      </c>
      <c r="F48" s="97" t="s">
        <v>87</v>
      </c>
      <c r="G48" s="97" t="s">
        <v>88</v>
      </c>
      <c r="H48" s="97"/>
      <c r="I48" s="97"/>
      <c r="J48" s="97"/>
      <c r="K48" s="97"/>
      <c r="L48" s="98" t="s">
        <v>89</v>
      </c>
      <c r="M48" s="99" t="s">
        <v>90</v>
      </c>
    </row>
    <row r="49" spans="1:13" ht="12.75" customHeight="1">
      <c r="A49" s="151"/>
      <c r="B49" s="151"/>
      <c r="C49" s="151"/>
      <c r="D49" s="151"/>
      <c r="E49" s="97"/>
      <c r="F49" s="97"/>
      <c r="G49" s="97" t="s">
        <v>91</v>
      </c>
      <c r="H49" s="97" t="s">
        <v>92</v>
      </c>
      <c r="I49" s="97"/>
      <c r="J49" s="97"/>
      <c r="K49" s="97"/>
      <c r="L49" s="98"/>
      <c r="M49" s="99"/>
    </row>
    <row r="50" spans="1:13" ht="12.75" customHeight="1">
      <c r="A50" s="151"/>
      <c r="B50" s="151"/>
      <c r="C50" s="151"/>
      <c r="D50" s="151"/>
      <c r="E50" s="97"/>
      <c r="F50" s="97"/>
      <c r="G50" s="97"/>
      <c r="H50" s="97" t="s">
        <v>93</v>
      </c>
      <c r="I50" s="97" t="s">
        <v>94</v>
      </c>
      <c r="J50" s="97" t="s">
        <v>95</v>
      </c>
      <c r="K50" s="100" t="s">
        <v>96</v>
      </c>
      <c r="L50" s="98"/>
      <c r="M50" s="99"/>
    </row>
    <row r="51" spans="1:13" ht="12.75">
      <c r="A51" s="151"/>
      <c r="B51" s="151"/>
      <c r="C51" s="151"/>
      <c r="D51" s="151"/>
      <c r="E51" s="97"/>
      <c r="F51" s="97"/>
      <c r="G51" s="97"/>
      <c r="H51" s="97"/>
      <c r="I51" s="97"/>
      <c r="J51" s="97"/>
      <c r="K51" s="100"/>
      <c r="L51" s="98"/>
      <c r="M51" s="99"/>
    </row>
    <row r="52" spans="1:13" ht="12.75">
      <c r="A52" s="151"/>
      <c r="B52" s="151"/>
      <c r="C52" s="151"/>
      <c r="D52" s="151"/>
      <c r="E52" s="97"/>
      <c r="F52" s="97"/>
      <c r="G52" s="97"/>
      <c r="H52" s="97"/>
      <c r="I52" s="97"/>
      <c r="J52" s="97"/>
      <c r="K52" s="100"/>
      <c r="L52" s="98"/>
      <c r="M52" s="99"/>
    </row>
    <row r="53" spans="1:13" ht="42.75" customHeight="1">
      <c r="A53" s="104">
        <v>22</v>
      </c>
      <c r="B53" s="104">
        <v>700</v>
      </c>
      <c r="C53" s="104">
        <v>70005</v>
      </c>
      <c r="D53" s="104">
        <v>6050</v>
      </c>
      <c r="E53" s="105" t="s">
        <v>147</v>
      </c>
      <c r="F53" s="106">
        <v>100000</v>
      </c>
      <c r="G53" s="106">
        <v>100000</v>
      </c>
      <c r="H53" s="106">
        <v>100000</v>
      </c>
      <c r="I53" s="152"/>
      <c r="J53" s="107" t="s">
        <v>105</v>
      </c>
      <c r="K53" s="106"/>
      <c r="L53" s="108"/>
      <c r="M53" s="109"/>
    </row>
    <row r="54" spans="1:13" ht="36" customHeight="1">
      <c r="A54" s="104"/>
      <c r="B54" s="104">
        <v>700</v>
      </c>
      <c r="C54" s="104">
        <v>70005</v>
      </c>
      <c r="D54" s="104">
        <v>6050</v>
      </c>
      <c r="E54" s="110" t="s">
        <v>148</v>
      </c>
      <c r="F54" s="106">
        <v>70000</v>
      </c>
      <c r="G54" s="106">
        <v>70000</v>
      </c>
      <c r="H54" s="106">
        <v>70000</v>
      </c>
      <c r="I54" s="152"/>
      <c r="J54" s="107" t="s">
        <v>149</v>
      </c>
      <c r="K54" s="106"/>
      <c r="L54" s="108"/>
      <c r="M54" s="109"/>
    </row>
    <row r="55" spans="1:13" ht="53.25" customHeight="1">
      <c r="A55" s="104">
        <v>23</v>
      </c>
      <c r="B55" s="104">
        <v>700</v>
      </c>
      <c r="C55" s="104">
        <v>70005</v>
      </c>
      <c r="D55" s="104">
        <v>6050</v>
      </c>
      <c r="E55" s="105" t="s">
        <v>150</v>
      </c>
      <c r="F55" s="106">
        <v>58000</v>
      </c>
      <c r="G55" s="106">
        <v>58000</v>
      </c>
      <c r="H55" s="106">
        <v>58000</v>
      </c>
      <c r="I55" s="152"/>
      <c r="J55" s="107" t="s">
        <v>105</v>
      </c>
      <c r="K55" s="106"/>
      <c r="L55" s="108"/>
      <c r="M55" s="109"/>
    </row>
    <row r="56" spans="1:13" ht="36.75">
      <c r="A56" s="104">
        <v>24</v>
      </c>
      <c r="B56" s="104">
        <v>700</v>
      </c>
      <c r="C56" s="104">
        <v>70005</v>
      </c>
      <c r="D56" s="104">
        <v>6050</v>
      </c>
      <c r="E56" s="105" t="s">
        <v>151</v>
      </c>
      <c r="F56" s="106">
        <v>452025</v>
      </c>
      <c r="G56" s="106">
        <v>452025</v>
      </c>
      <c r="H56" s="106">
        <v>31509</v>
      </c>
      <c r="I56" s="152"/>
      <c r="J56" s="152" t="s">
        <v>152</v>
      </c>
      <c r="K56" s="106"/>
      <c r="L56" s="108"/>
      <c r="M56" s="109"/>
    </row>
    <row r="57" spans="1:13" ht="36.75">
      <c r="A57" s="104">
        <v>25</v>
      </c>
      <c r="B57" s="104">
        <v>700</v>
      </c>
      <c r="C57" s="104">
        <v>70005</v>
      </c>
      <c r="D57" s="104">
        <v>6050</v>
      </c>
      <c r="E57" s="105" t="s">
        <v>153</v>
      </c>
      <c r="F57" s="106">
        <v>225000</v>
      </c>
      <c r="G57" s="106">
        <v>225000</v>
      </c>
      <c r="H57" s="106">
        <v>225000</v>
      </c>
      <c r="I57" s="152"/>
      <c r="J57" s="152"/>
      <c r="K57" s="106"/>
      <c r="L57" s="108"/>
      <c r="M57" s="109"/>
    </row>
    <row r="58" spans="1:13" ht="20.25" customHeight="1">
      <c r="A58" s="153" t="s">
        <v>154</v>
      </c>
      <c r="B58" s="153"/>
      <c r="C58" s="153"/>
      <c r="D58" s="153"/>
      <c r="E58" s="154" t="s">
        <v>155</v>
      </c>
      <c r="F58" s="149">
        <v>835025</v>
      </c>
      <c r="G58" s="149">
        <v>835025</v>
      </c>
      <c r="H58" s="149">
        <v>414509</v>
      </c>
      <c r="I58" s="155"/>
      <c r="J58" s="155" t="s">
        <v>152</v>
      </c>
      <c r="K58" s="106"/>
      <c r="L58" s="108"/>
      <c r="M58" s="109"/>
    </row>
    <row r="59" spans="1:13" ht="20.25" customHeight="1">
      <c r="A59" s="153"/>
      <c r="B59" s="153"/>
      <c r="C59" s="153"/>
      <c r="D59" s="153"/>
      <c r="E59" s="154" t="s">
        <v>99</v>
      </c>
      <c r="F59" s="149">
        <f>F54+F55+F56+F57</f>
        <v>805025</v>
      </c>
      <c r="G59" s="149">
        <f>G54+G55+G56+G57</f>
        <v>805025</v>
      </c>
      <c r="H59" s="149">
        <f>H54+H55+H56+H57</f>
        <v>384509</v>
      </c>
      <c r="I59" s="155"/>
      <c r="J59" s="155" t="s">
        <v>152</v>
      </c>
      <c r="K59" s="106"/>
      <c r="L59" s="108"/>
      <c r="M59" s="109"/>
    </row>
    <row r="60" spans="1:13" ht="25.5">
      <c r="A60" s="113">
        <v>26</v>
      </c>
      <c r="B60" s="113">
        <v>750</v>
      </c>
      <c r="C60" s="113">
        <v>75023</v>
      </c>
      <c r="D60" s="113">
        <v>6060</v>
      </c>
      <c r="E60" s="156" t="s">
        <v>156</v>
      </c>
      <c r="F60" s="157">
        <v>75000</v>
      </c>
      <c r="G60" s="157">
        <v>75000</v>
      </c>
      <c r="H60" s="157">
        <v>75000</v>
      </c>
      <c r="I60" s="155"/>
      <c r="J60" s="155"/>
      <c r="K60" s="106"/>
      <c r="L60" s="108"/>
      <c r="M60" s="109"/>
    </row>
    <row r="61" spans="1:13" ht="18" customHeight="1">
      <c r="A61" s="158" t="s">
        <v>157</v>
      </c>
      <c r="B61" s="158"/>
      <c r="C61" s="158"/>
      <c r="D61" s="158"/>
      <c r="E61" s="159"/>
      <c r="F61" s="149">
        <f>SUM(F60)</f>
        <v>75000</v>
      </c>
      <c r="G61" s="149">
        <f>SUM(G60)</f>
        <v>75000</v>
      </c>
      <c r="H61" s="149">
        <f>SUM(H60)</f>
        <v>75000</v>
      </c>
      <c r="I61" s="155"/>
      <c r="J61" s="155"/>
      <c r="K61" s="106"/>
      <c r="L61" s="108"/>
      <c r="M61" s="109"/>
    </row>
    <row r="62" spans="1:13" ht="15.75" customHeight="1">
      <c r="A62" s="158"/>
      <c r="B62" s="158"/>
      <c r="C62" s="158"/>
      <c r="D62" s="158"/>
      <c r="E62" s="159"/>
      <c r="F62" s="149"/>
      <c r="G62" s="149"/>
      <c r="H62" s="149"/>
      <c r="I62" s="155"/>
      <c r="J62" s="155"/>
      <c r="K62" s="106"/>
      <c r="L62" s="108"/>
      <c r="M62" s="109"/>
    </row>
    <row r="63" spans="1:13" ht="24" customHeight="1">
      <c r="A63" s="113">
        <v>27</v>
      </c>
      <c r="B63" s="113">
        <v>750</v>
      </c>
      <c r="C63" s="113">
        <v>75022</v>
      </c>
      <c r="D63" s="113">
        <v>6060</v>
      </c>
      <c r="E63" s="160" t="s">
        <v>158</v>
      </c>
      <c r="F63" s="157">
        <v>5000</v>
      </c>
      <c r="G63" s="157">
        <v>5000</v>
      </c>
      <c r="H63" s="157">
        <v>5000</v>
      </c>
      <c r="I63" s="155"/>
      <c r="J63" s="155"/>
      <c r="K63" s="106"/>
      <c r="L63" s="108"/>
      <c r="M63" s="109"/>
    </row>
    <row r="64" spans="1:13" ht="28.5" customHeight="1">
      <c r="A64" s="153" t="s">
        <v>159</v>
      </c>
      <c r="B64" s="153"/>
      <c r="C64" s="153"/>
      <c r="D64" s="153"/>
      <c r="E64" s="161" t="s">
        <v>160</v>
      </c>
      <c r="F64" s="149">
        <f>F63</f>
        <v>5000</v>
      </c>
      <c r="G64" s="149">
        <f>G63</f>
        <v>5000</v>
      </c>
      <c r="H64" s="149">
        <f>H63</f>
        <v>5000</v>
      </c>
      <c r="I64" s="155"/>
      <c r="J64" s="155"/>
      <c r="K64" s="106"/>
      <c r="L64" s="108"/>
      <c r="M64" s="109"/>
    </row>
    <row r="65" spans="1:13" ht="21" customHeight="1">
      <c r="A65" s="148" t="s">
        <v>161</v>
      </c>
      <c r="B65" s="148"/>
      <c r="C65" s="148"/>
      <c r="D65" s="148"/>
      <c r="E65" s="148"/>
      <c r="F65" s="162">
        <f>F64+F61</f>
        <v>80000</v>
      </c>
      <c r="G65" s="162">
        <f>G64+G61</f>
        <v>80000</v>
      </c>
      <c r="H65" s="162">
        <f>H64+H61</f>
        <v>80000</v>
      </c>
      <c r="I65" s="155"/>
      <c r="J65" s="155"/>
      <c r="K65" s="106"/>
      <c r="L65" s="108"/>
      <c r="M65" s="109"/>
    </row>
    <row r="66" spans="1:13" ht="48.75" customHeight="1">
      <c r="A66" s="138">
        <v>28</v>
      </c>
      <c r="B66" s="138">
        <v>754</v>
      </c>
      <c r="C66" s="138">
        <v>75412</v>
      </c>
      <c r="D66" s="138">
        <v>6060</v>
      </c>
      <c r="E66" s="163" t="s">
        <v>162</v>
      </c>
      <c r="F66" s="157">
        <v>86470</v>
      </c>
      <c r="G66" s="157">
        <v>86470</v>
      </c>
      <c r="H66" s="157">
        <v>65000</v>
      </c>
      <c r="I66" s="155"/>
      <c r="J66" s="164" t="s">
        <v>163</v>
      </c>
      <c r="K66" s="106"/>
      <c r="L66" s="108"/>
      <c r="M66" s="109"/>
    </row>
    <row r="67" spans="1:13" ht="38.25" customHeight="1">
      <c r="A67" s="148" t="s">
        <v>164</v>
      </c>
      <c r="B67" s="148"/>
      <c r="C67" s="148"/>
      <c r="D67" s="148"/>
      <c r="E67" s="165" t="s">
        <v>160</v>
      </c>
      <c r="F67" s="149">
        <f>F66</f>
        <v>86470</v>
      </c>
      <c r="G67" s="149">
        <f>G66</f>
        <v>86470</v>
      </c>
      <c r="H67" s="149">
        <f>H66</f>
        <v>65000</v>
      </c>
      <c r="I67" s="155"/>
      <c r="J67" s="164" t="s">
        <v>163</v>
      </c>
      <c r="K67" s="106"/>
      <c r="L67" s="108"/>
      <c r="M67" s="109"/>
    </row>
    <row r="68" spans="1:13" ht="12.75" customHeight="1">
      <c r="A68" s="96" t="s">
        <v>83</v>
      </c>
      <c r="B68" s="96" t="s">
        <v>5</v>
      </c>
      <c r="C68" s="96" t="s">
        <v>84</v>
      </c>
      <c r="D68" s="96" t="s">
        <v>85</v>
      </c>
      <c r="E68" s="97" t="s">
        <v>86</v>
      </c>
      <c r="F68" s="97" t="s">
        <v>87</v>
      </c>
      <c r="G68" s="97" t="s">
        <v>88</v>
      </c>
      <c r="H68" s="97"/>
      <c r="I68" s="97"/>
      <c r="J68" s="97"/>
      <c r="K68" s="97"/>
      <c r="L68" s="98" t="s">
        <v>89</v>
      </c>
      <c r="M68" s="99" t="s">
        <v>90</v>
      </c>
    </row>
    <row r="69" spans="1:13" ht="12.75" customHeight="1">
      <c r="A69" s="96"/>
      <c r="B69" s="96"/>
      <c r="C69" s="96"/>
      <c r="D69" s="96"/>
      <c r="E69" s="97"/>
      <c r="F69" s="97"/>
      <c r="G69" s="97" t="s">
        <v>91</v>
      </c>
      <c r="H69" s="97" t="s">
        <v>92</v>
      </c>
      <c r="I69" s="97"/>
      <c r="J69" s="97"/>
      <c r="K69" s="97"/>
      <c r="L69" s="98"/>
      <c r="M69" s="99"/>
    </row>
    <row r="70" spans="1:13" ht="12.75" customHeight="1">
      <c r="A70" s="96"/>
      <c r="B70" s="96"/>
      <c r="C70" s="96"/>
      <c r="D70" s="96"/>
      <c r="E70" s="97"/>
      <c r="F70" s="97"/>
      <c r="G70" s="97"/>
      <c r="H70" s="97" t="s">
        <v>93</v>
      </c>
      <c r="I70" s="97" t="s">
        <v>94</v>
      </c>
      <c r="J70" s="97" t="s">
        <v>95</v>
      </c>
      <c r="K70" s="100" t="s">
        <v>96</v>
      </c>
      <c r="L70" s="98"/>
      <c r="M70" s="99"/>
    </row>
    <row r="71" spans="1:13" ht="12.75">
      <c r="A71" s="96"/>
      <c r="B71" s="96"/>
      <c r="C71" s="96"/>
      <c r="D71" s="96"/>
      <c r="E71" s="97"/>
      <c r="F71" s="97"/>
      <c r="G71" s="97"/>
      <c r="H71" s="97"/>
      <c r="I71" s="97"/>
      <c r="J71" s="97"/>
      <c r="K71" s="100"/>
      <c r="L71" s="98"/>
      <c r="M71" s="99"/>
    </row>
    <row r="72" spans="1:13" ht="12.75">
      <c r="A72" s="96"/>
      <c r="B72" s="96"/>
      <c r="C72" s="96"/>
      <c r="D72" s="96"/>
      <c r="E72" s="97"/>
      <c r="F72" s="97"/>
      <c r="G72" s="97"/>
      <c r="H72" s="97"/>
      <c r="I72" s="97"/>
      <c r="J72" s="97"/>
      <c r="K72" s="100"/>
      <c r="L72" s="98"/>
      <c r="M72" s="99"/>
    </row>
    <row r="73" spans="1:13" ht="78" customHeight="1">
      <c r="A73" s="104">
        <v>29</v>
      </c>
      <c r="B73" s="104">
        <v>801</v>
      </c>
      <c r="C73" s="104">
        <v>80101</v>
      </c>
      <c r="D73" s="104">
        <v>6050</v>
      </c>
      <c r="E73" s="105" t="s">
        <v>165</v>
      </c>
      <c r="F73" s="106">
        <v>477000</v>
      </c>
      <c r="G73" s="106">
        <v>477000</v>
      </c>
      <c r="H73" s="106">
        <v>327000</v>
      </c>
      <c r="I73" s="152"/>
      <c r="J73" s="107" t="s">
        <v>166</v>
      </c>
      <c r="K73" s="106"/>
      <c r="L73" s="108"/>
      <c r="M73" s="166" t="s">
        <v>132</v>
      </c>
    </row>
    <row r="74" spans="1:13" ht="48.75">
      <c r="A74" s="104">
        <v>30</v>
      </c>
      <c r="B74" s="104">
        <v>801</v>
      </c>
      <c r="C74" s="104">
        <v>80101</v>
      </c>
      <c r="D74" s="104">
        <v>6050</v>
      </c>
      <c r="E74" s="105" t="s">
        <v>167</v>
      </c>
      <c r="F74" s="106">
        <v>155000</v>
      </c>
      <c r="G74" s="106">
        <v>155000</v>
      </c>
      <c r="H74" s="106">
        <v>105000</v>
      </c>
      <c r="I74" s="152"/>
      <c r="J74" s="107" t="s">
        <v>168</v>
      </c>
      <c r="K74" s="106"/>
      <c r="L74" s="108"/>
      <c r="M74" s="166" t="s">
        <v>169</v>
      </c>
    </row>
    <row r="75" spans="1:13" ht="41.25" customHeight="1">
      <c r="A75" s="104"/>
      <c r="B75" s="104"/>
      <c r="C75" s="104"/>
      <c r="D75" s="104"/>
      <c r="E75" s="105" t="s">
        <v>170</v>
      </c>
      <c r="F75" s="106">
        <v>225000</v>
      </c>
      <c r="G75" s="106">
        <v>225000</v>
      </c>
      <c r="H75" s="106">
        <f>H74</f>
        <v>105000</v>
      </c>
      <c r="I75" s="152"/>
      <c r="J75" s="120" t="s">
        <v>171</v>
      </c>
      <c r="K75" s="106"/>
      <c r="L75" s="108"/>
      <c r="M75" s="166" t="s">
        <v>172</v>
      </c>
    </row>
    <row r="76" spans="1:13" ht="54.75" customHeight="1">
      <c r="A76" s="104">
        <v>31</v>
      </c>
      <c r="B76" s="104">
        <v>801</v>
      </c>
      <c r="C76" s="104">
        <v>80101</v>
      </c>
      <c r="D76" s="104">
        <v>6050</v>
      </c>
      <c r="E76" s="105" t="s">
        <v>173</v>
      </c>
      <c r="F76" s="106">
        <v>300000</v>
      </c>
      <c r="G76" s="106">
        <v>300000</v>
      </c>
      <c r="H76" s="106">
        <v>220000</v>
      </c>
      <c r="I76" s="152"/>
      <c r="J76" s="107" t="s">
        <v>174</v>
      </c>
      <c r="K76" s="106"/>
      <c r="L76" s="108"/>
      <c r="M76" s="147" t="s">
        <v>175</v>
      </c>
    </row>
    <row r="77" spans="1:13" ht="12.75" customHeight="1">
      <c r="A77" s="113">
        <v>32</v>
      </c>
      <c r="B77" s="113">
        <v>801</v>
      </c>
      <c r="C77" s="113">
        <v>80101</v>
      </c>
      <c r="D77" s="113">
        <v>6050</v>
      </c>
      <c r="E77" s="167" t="s">
        <v>176</v>
      </c>
      <c r="F77" s="115">
        <v>220000</v>
      </c>
      <c r="G77" s="168">
        <v>220000</v>
      </c>
      <c r="H77" s="115">
        <v>220000</v>
      </c>
      <c r="I77" s="113"/>
      <c r="J77" s="169" t="s">
        <v>105</v>
      </c>
      <c r="K77" s="115"/>
      <c r="L77" s="115"/>
      <c r="M77" s="117"/>
    </row>
    <row r="78" spans="1:13" ht="31.5" customHeight="1">
      <c r="A78" s="113"/>
      <c r="B78" s="113"/>
      <c r="C78" s="113"/>
      <c r="D78" s="113"/>
      <c r="E78" s="167"/>
      <c r="F78" s="115"/>
      <c r="G78" s="168"/>
      <c r="H78" s="115"/>
      <c r="I78" s="113"/>
      <c r="J78" s="169"/>
      <c r="K78" s="115"/>
      <c r="L78" s="115"/>
      <c r="M78" s="117"/>
    </row>
    <row r="79" spans="1:13" ht="42.75" customHeight="1">
      <c r="A79" s="104">
        <v>33</v>
      </c>
      <c r="B79" s="104">
        <v>801</v>
      </c>
      <c r="C79" s="104">
        <v>80101</v>
      </c>
      <c r="D79" s="104">
        <v>6050</v>
      </c>
      <c r="E79" s="105" t="s">
        <v>177</v>
      </c>
      <c r="F79" s="106">
        <v>140000</v>
      </c>
      <c r="G79" s="106">
        <v>140000</v>
      </c>
      <c r="H79" s="106">
        <v>90000</v>
      </c>
      <c r="I79" s="152"/>
      <c r="J79" s="107" t="s">
        <v>178</v>
      </c>
      <c r="K79" s="106"/>
      <c r="L79" s="108"/>
      <c r="M79" s="109"/>
    </row>
    <row r="80" spans="1:13" ht="42" customHeight="1">
      <c r="A80" s="104">
        <v>34</v>
      </c>
      <c r="B80" s="104">
        <v>801</v>
      </c>
      <c r="C80" s="104">
        <v>80101</v>
      </c>
      <c r="D80" s="104">
        <v>6050</v>
      </c>
      <c r="E80" s="105" t="s">
        <v>179</v>
      </c>
      <c r="F80" s="106">
        <v>60000</v>
      </c>
      <c r="G80" s="106">
        <v>60000</v>
      </c>
      <c r="H80" s="106">
        <v>60000</v>
      </c>
      <c r="I80" s="152"/>
      <c r="J80" s="140" t="s">
        <v>180</v>
      </c>
      <c r="K80" s="106"/>
      <c r="L80" s="108"/>
      <c r="M80" s="170"/>
    </row>
    <row r="81" spans="1:13" ht="42.75" customHeight="1">
      <c r="A81" s="104">
        <v>35</v>
      </c>
      <c r="B81" s="104">
        <v>801</v>
      </c>
      <c r="C81" s="104">
        <v>80101</v>
      </c>
      <c r="D81" s="104">
        <v>6050</v>
      </c>
      <c r="E81" s="105" t="s">
        <v>181</v>
      </c>
      <c r="F81" s="106">
        <v>60000</v>
      </c>
      <c r="G81" s="106">
        <v>60000</v>
      </c>
      <c r="H81" s="106">
        <v>60000</v>
      </c>
      <c r="I81" s="152"/>
      <c r="J81" s="140" t="s">
        <v>182</v>
      </c>
      <c r="K81" s="106"/>
      <c r="L81" s="108"/>
      <c r="M81" s="109"/>
    </row>
    <row r="82" spans="1:13" ht="39" customHeight="1">
      <c r="A82" s="148" t="s">
        <v>183</v>
      </c>
      <c r="B82" s="148"/>
      <c r="C82" s="148"/>
      <c r="D82" s="148"/>
      <c r="E82" s="165" t="s">
        <v>118</v>
      </c>
      <c r="F82" s="149">
        <v>1412000</v>
      </c>
      <c r="G82" s="149">
        <v>1412000</v>
      </c>
      <c r="H82" s="149">
        <v>1082000</v>
      </c>
      <c r="I82" s="171"/>
      <c r="J82" s="172" t="s">
        <v>184</v>
      </c>
      <c r="K82" s="106"/>
      <c r="L82" s="108"/>
      <c r="M82" s="109"/>
    </row>
    <row r="83" spans="1:13" ht="33.75" customHeight="1">
      <c r="A83" s="148"/>
      <c r="B83" s="148"/>
      <c r="C83" s="148"/>
      <c r="D83" s="148"/>
      <c r="E83" s="165" t="s">
        <v>185</v>
      </c>
      <c r="F83" s="149">
        <v>1482000</v>
      </c>
      <c r="G83" s="149">
        <v>1482000</v>
      </c>
      <c r="H83" s="149">
        <v>1082000</v>
      </c>
      <c r="I83" s="171"/>
      <c r="J83" s="172" t="s">
        <v>186</v>
      </c>
      <c r="K83" s="106"/>
      <c r="L83" s="108"/>
      <c r="M83" s="147" t="s">
        <v>172</v>
      </c>
    </row>
    <row r="84" spans="1:13" ht="12.75" customHeight="1">
      <c r="A84" s="96" t="s">
        <v>83</v>
      </c>
      <c r="B84" s="96" t="s">
        <v>5</v>
      </c>
      <c r="C84" s="96" t="s">
        <v>84</v>
      </c>
      <c r="D84" s="96" t="s">
        <v>85</v>
      </c>
      <c r="E84" s="97" t="s">
        <v>86</v>
      </c>
      <c r="F84" s="97" t="s">
        <v>87</v>
      </c>
      <c r="G84" s="97" t="s">
        <v>88</v>
      </c>
      <c r="H84" s="97"/>
      <c r="I84" s="97"/>
      <c r="J84" s="97"/>
      <c r="K84" s="97"/>
      <c r="L84" s="173" t="s">
        <v>89</v>
      </c>
      <c r="M84" s="99" t="s">
        <v>90</v>
      </c>
    </row>
    <row r="85" spans="1:13" ht="12.75" customHeight="1">
      <c r="A85" s="96"/>
      <c r="B85" s="96"/>
      <c r="C85" s="96"/>
      <c r="D85" s="96"/>
      <c r="E85" s="97"/>
      <c r="F85" s="97"/>
      <c r="G85" s="97" t="s">
        <v>91</v>
      </c>
      <c r="H85" s="97" t="s">
        <v>92</v>
      </c>
      <c r="I85" s="97"/>
      <c r="J85" s="97"/>
      <c r="K85" s="97"/>
      <c r="L85" s="173"/>
      <c r="M85" s="99"/>
    </row>
    <row r="86" spans="1:13" ht="12.75" customHeight="1">
      <c r="A86" s="96"/>
      <c r="B86" s="96"/>
      <c r="C86" s="96"/>
      <c r="D86" s="96"/>
      <c r="E86" s="97"/>
      <c r="F86" s="97"/>
      <c r="G86" s="97"/>
      <c r="H86" s="97" t="s">
        <v>93</v>
      </c>
      <c r="I86" s="97" t="s">
        <v>94</v>
      </c>
      <c r="J86" s="97" t="s">
        <v>95</v>
      </c>
      <c r="K86" s="97" t="s">
        <v>96</v>
      </c>
      <c r="L86" s="173"/>
      <c r="M86" s="99"/>
    </row>
    <row r="87" spans="1:13" ht="12.75">
      <c r="A87" s="96"/>
      <c r="B87" s="96"/>
      <c r="C87" s="96"/>
      <c r="D87" s="96"/>
      <c r="E87" s="97"/>
      <c r="F87" s="97"/>
      <c r="G87" s="97"/>
      <c r="H87" s="97"/>
      <c r="I87" s="97"/>
      <c r="J87" s="97"/>
      <c r="K87" s="97"/>
      <c r="L87" s="173"/>
      <c r="M87" s="99"/>
    </row>
    <row r="88" spans="1:13" ht="30" customHeight="1">
      <c r="A88" s="96"/>
      <c r="B88" s="96"/>
      <c r="C88" s="96"/>
      <c r="D88" s="96"/>
      <c r="E88" s="97"/>
      <c r="F88" s="97"/>
      <c r="G88" s="97"/>
      <c r="H88" s="97"/>
      <c r="I88" s="97"/>
      <c r="J88" s="97"/>
      <c r="K88" s="97"/>
      <c r="L88" s="173"/>
      <c r="M88" s="99"/>
    </row>
    <row r="89" spans="1:13" ht="42.75" customHeight="1">
      <c r="A89" s="104">
        <v>36</v>
      </c>
      <c r="B89" s="104">
        <v>900</v>
      </c>
      <c r="C89" s="104">
        <v>90015</v>
      </c>
      <c r="D89" s="104">
        <v>6050</v>
      </c>
      <c r="E89" s="105" t="s">
        <v>187</v>
      </c>
      <c r="F89" s="106">
        <v>120000</v>
      </c>
      <c r="G89" s="106">
        <v>120000</v>
      </c>
      <c r="H89" s="106">
        <v>120000</v>
      </c>
      <c r="I89" s="106"/>
      <c r="J89" s="140" t="s">
        <v>182</v>
      </c>
      <c r="K89" s="106"/>
      <c r="L89" s="108"/>
      <c r="M89" s="109"/>
    </row>
    <row r="90" spans="1:13" ht="36.75" customHeight="1">
      <c r="A90" s="174" t="s">
        <v>188</v>
      </c>
      <c r="B90" s="174"/>
      <c r="C90" s="174"/>
      <c r="D90" s="174"/>
      <c r="E90" s="105"/>
      <c r="F90" s="135">
        <f>SUM(F89:F89)</f>
        <v>120000</v>
      </c>
      <c r="G90" s="135">
        <f>G89</f>
        <v>120000</v>
      </c>
      <c r="H90" s="135">
        <f>H89</f>
        <v>120000</v>
      </c>
      <c r="I90" s="106"/>
      <c r="J90" s="175" t="s">
        <v>189</v>
      </c>
      <c r="K90" s="106"/>
      <c r="L90" s="108"/>
      <c r="M90" s="109"/>
    </row>
    <row r="91" spans="1:13" ht="12.75" customHeight="1">
      <c r="A91" s="113">
        <v>37</v>
      </c>
      <c r="B91" s="113">
        <v>921</v>
      </c>
      <c r="C91" s="113">
        <v>92109</v>
      </c>
      <c r="D91" s="113">
        <v>6050</v>
      </c>
      <c r="E91" s="167" t="s">
        <v>190</v>
      </c>
      <c r="F91" s="115">
        <v>211300</v>
      </c>
      <c r="G91" s="115">
        <v>211300</v>
      </c>
      <c r="H91" s="115">
        <v>211300</v>
      </c>
      <c r="I91" s="176"/>
      <c r="J91" s="177" t="s">
        <v>182</v>
      </c>
      <c r="K91" s="176"/>
      <c r="L91" s="176"/>
      <c r="M91" s="117"/>
    </row>
    <row r="92" spans="1:13" ht="38.25" customHeight="1">
      <c r="A92" s="113"/>
      <c r="B92" s="113"/>
      <c r="C92" s="113"/>
      <c r="D92" s="113"/>
      <c r="E92" s="167"/>
      <c r="F92" s="115"/>
      <c r="G92" s="115"/>
      <c r="H92" s="115"/>
      <c r="I92" s="176"/>
      <c r="J92" s="177"/>
      <c r="K92" s="176"/>
      <c r="L92" s="176"/>
      <c r="M92" s="117"/>
    </row>
    <row r="93" spans="1:13" ht="36.75" customHeight="1">
      <c r="A93" s="174" t="s">
        <v>191</v>
      </c>
      <c r="B93" s="174"/>
      <c r="C93" s="174"/>
      <c r="D93" s="174"/>
      <c r="E93" s="105"/>
      <c r="F93" s="135">
        <f>SUM(F91)</f>
        <v>211300</v>
      </c>
      <c r="G93" s="135">
        <f>SUM(G91)</f>
        <v>211300</v>
      </c>
      <c r="H93" s="135">
        <f>H91</f>
        <v>211300</v>
      </c>
      <c r="I93" s="106"/>
      <c r="J93" s="140" t="s">
        <v>182</v>
      </c>
      <c r="K93" s="106"/>
      <c r="L93" s="108"/>
      <c r="M93" s="109"/>
    </row>
    <row r="94" spans="1:13" ht="49.5" customHeight="1">
      <c r="A94" s="96" t="s">
        <v>192</v>
      </c>
      <c r="B94" s="96"/>
      <c r="C94" s="96"/>
      <c r="D94" s="96"/>
      <c r="E94" s="96"/>
      <c r="F94" s="178">
        <f>F27+F32+F47+F58+F61+F64+F67+F82+F90+F93</f>
        <v>24689768</v>
      </c>
      <c r="G94" s="178">
        <f>G27+G32+G47+G58+G65+G67+G82+G90+G93</f>
        <v>24689768</v>
      </c>
      <c r="H94" s="178">
        <f>H27+H32+H47+H58+H65+H67+H82+H90+H93</f>
        <v>8189858</v>
      </c>
      <c r="I94" s="178">
        <f>I27+I32+I47+I58+I65+I82+I93</f>
        <v>4368767</v>
      </c>
      <c r="J94" s="179" t="s">
        <v>193</v>
      </c>
      <c r="K94" s="180"/>
      <c r="L94" s="181"/>
      <c r="M94" s="182" t="s">
        <v>194</v>
      </c>
    </row>
    <row r="95" spans="1:13" ht="38.25">
      <c r="A95" s="96" t="s">
        <v>195</v>
      </c>
      <c r="B95" s="96"/>
      <c r="C95" s="96"/>
      <c r="D95" s="96"/>
      <c r="E95" s="96"/>
      <c r="F95" s="178">
        <v>24586038</v>
      </c>
      <c r="G95" s="178">
        <v>24586038</v>
      </c>
      <c r="H95" s="178">
        <v>8016128</v>
      </c>
      <c r="I95" s="178">
        <f>I94</f>
        <v>4368767</v>
      </c>
      <c r="J95" s="183" t="s">
        <v>196</v>
      </c>
      <c r="K95" s="180"/>
      <c r="L95" s="181"/>
      <c r="M95" s="182" t="s">
        <v>197</v>
      </c>
    </row>
    <row r="96" spans="1:13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1:13" ht="12.75">
      <c r="A97" s="184" t="s">
        <v>198</v>
      </c>
      <c r="B97" s="184"/>
      <c r="C97" s="184"/>
      <c r="D97" s="184"/>
      <c r="E97" s="184"/>
      <c r="F97" s="184"/>
      <c r="G97" s="95"/>
      <c r="H97" s="95"/>
      <c r="I97" s="95"/>
      <c r="J97" s="95"/>
      <c r="K97" s="95"/>
      <c r="L97" s="95"/>
      <c r="M97" s="95"/>
    </row>
    <row r="98" spans="1:13" ht="12.75">
      <c r="A98" s="184" t="s">
        <v>199</v>
      </c>
      <c r="B98" s="184"/>
      <c r="C98" s="184"/>
      <c r="D98" s="184"/>
      <c r="E98" s="184"/>
      <c r="F98" s="184"/>
      <c r="G98" s="95"/>
      <c r="H98" s="95"/>
      <c r="I98" s="95"/>
      <c r="J98" s="95"/>
      <c r="K98" s="95"/>
      <c r="L98" s="95"/>
      <c r="M98" s="95"/>
    </row>
    <row r="99" spans="1:13" ht="12.75">
      <c r="A99" s="184" t="s">
        <v>200</v>
      </c>
      <c r="B99" s="184"/>
      <c r="C99" s="184"/>
      <c r="D99" s="184"/>
      <c r="E99" s="184"/>
      <c r="F99" s="184"/>
      <c r="G99" s="95"/>
      <c r="H99" s="95"/>
      <c r="I99" s="95"/>
      <c r="J99" s="95"/>
      <c r="K99" s="95"/>
      <c r="L99" s="95"/>
      <c r="M99" s="95"/>
    </row>
    <row r="100" spans="1:13" ht="12.75">
      <c r="A100" s="184" t="s">
        <v>201</v>
      </c>
      <c r="B100" s="184"/>
      <c r="C100" s="184"/>
      <c r="D100" s="184"/>
      <c r="E100" s="184"/>
      <c r="F100" s="184"/>
      <c r="G100" s="95"/>
      <c r="H100" s="95"/>
      <c r="I100" s="95"/>
      <c r="J100" s="95"/>
      <c r="K100" s="95"/>
      <c r="L100" s="95"/>
      <c r="M100" s="95"/>
    </row>
    <row r="101" spans="1:13" ht="12.75">
      <c r="A101" s="184"/>
      <c r="B101" s="184"/>
      <c r="C101" s="184"/>
      <c r="D101" s="184"/>
      <c r="E101" s="184"/>
      <c r="F101" s="184"/>
      <c r="G101" s="95"/>
      <c r="H101" s="95"/>
      <c r="I101" s="95"/>
      <c r="J101" s="95"/>
      <c r="K101" s="95"/>
      <c r="L101" s="95"/>
      <c r="M101" s="95"/>
    </row>
    <row r="102" spans="1:13" ht="12.75">
      <c r="A102" s="185" t="s">
        <v>202</v>
      </c>
      <c r="B102" s="184"/>
      <c r="C102" s="184"/>
      <c r="D102" s="184"/>
      <c r="E102" s="184"/>
      <c r="F102" s="184"/>
      <c r="G102" s="95"/>
      <c r="H102" s="95"/>
      <c r="I102" s="95"/>
      <c r="J102" s="95"/>
      <c r="K102" s="95"/>
      <c r="L102" s="95"/>
      <c r="M102" s="95"/>
    </row>
    <row r="103" spans="1:13" ht="12.75">
      <c r="A103" s="186" t="s">
        <v>203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1:13" ht="12.7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</sheetData>
  <mergeCells count="145">
    <mergeCell ref="J1:M3"/>
    <mergeCell ref="A4:L4"/>
    <mergeCell ref="A5:A9"/>
    <mergeCell ref="B5:B9"/>
    <mergeCell ref="C5:C9"/>
    <mergeCell ref="D5:D9"/>
    <mergeCell ref="E5:E9"/>
    <mergeCell ref="F5:F9"/>
    <mergeCell ref="G5:K5"/>
    <mergeCell ref="L5:L9"/>
    <mergeCell ref="M5:M9"/>
    <mergeCell ref="G6:G9"/>
    <mergeCell ref="H6:K6"/>
    <mergeCell ref="H7:H9"/>
    <mergeCell ref="I7:I9"/>
    <mergeCell ref="J7:J9"/>
    <mergeCell ref="K7:K9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A19:A23"/>
    <mergeCell ref="B19:B23"/>
    <mergeCell ref="C19:C23"/>
    <mergeCell ref="D19:D23"/>
    <mergeCell ref="E19:E23"/>
    <mergeCell ref="F19:F23"/>
    <mergeCell ref="G19:K19"/>
    <mergeCell ref="L19:L23"/>
    <mergeCell ref="M19:M23"/>
    <mergeCell ref="G20:G23"/>
    <mergeCell ref="H20:K20"/>
    <mergeCell ref="H21:H23"/>
    <mergeCell ref="I21:I23"/>
    <mergeCell ref="J21:J23"/>
    <mergeCell ref="K21:K23"/>
    <mergeCell ref="A27:D28"/>
    <mergeCell ref="A32:D32"/>
    <mergeCell ref="A34:A38"/>
    <mergeCell ref="B34:B38"/>
    <mergeCell ref="C34:C38"/>
    <mergeCell ref="D34:D38"/>
    <mergeCell ref="E34:E38"/>
    <mergeCell ref="F34:F38"/>
    <mergeCell ref="G34:K34"/>
    <mergeCell ref="L34:L38"/>
    <mergeCell ref="M34:M38"/>
    <mergeCell ref="G35:G38"/>
    <mergeCell ref="H35:K35"/>
    <mergeCell ref="H36:H38"/>
    <mergeCell ref="I36:I38"/>
    <mergeCell ref="J36:J38"/>
    <mergeCell ref="K36:K38"/>
    <mergeCell ref="A47:E47"/>
    <mergeCell ref="A48:A52"/>
    <mergeCell ref="B48:B52"/>
    <mergeCell ref="C48:C52"/>
    <mergeCell ref="D48:D52"/>
    <mergeCell ref="E48:E52"/>
    <mergeCell ref="F48:F52"/>
    <mergeCell ref="G48:K48"/>
    <mergeCell ref="L48:L52"/>
    <mergeCell ref="M48:M52"/>
    <mergeCell ref="G49:G52"/>
    <mergeCell ref="H49:K49"/>
    <mergeCell ref="H50:H52"/>
    <mergeCell ref="I50:I52"/>
    <mergeCell ref="J50:J52"/>
    <mergeCell ref="K50:K52"/>
    <mergeCell ref="A53:A54"/>
    <mergeCell ref="A58:D59"/>
    <mergeCell ref="A61:D61"/>
    <mergeCell ref="A64:D64"/>
    <mergeCell ref="A65:E65"/>
    <mergeCell ref="A67:D67"/>
    <mergeCell ref="A68:A72"/>
    <mergeCell ref="B68:B72"/>
    <mergeCell ref="C68:C72"/>
    <mergeCell ref="D68:D72"/>
    <mergeCell ref="E68:E72"/>
    <mergeCell ref="F68:F72"/>
    <mergeCell ref="G68:K68"/>
    <mergeCell ref="L68:L72"/>
    <mergeCell ref="M68:M72"/>
    <mergeCell ref="G69:G72"/>
    <mergeCell ref="H69:K69"/>
    <mergeCell ref="H70:H72"/>
    <mergeCell ref="I70:I72"/>
    <mergeCell ref="J70:J72"/>
    <mergeCell ref="K70:K7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A82:D83"/>
    <mergeCell ref="A84:A88"/>
    <mergeCell ref="B84:B88"/>
    <mergeCell ref="C84:C88"/>
    <mergeCell ref="D84:D88"/>
    <mergeCell ref="E84:E88"/>
    <mergeCell ref="F84:F88"/>
    <mergeCell ref="G84:K84"/>
    <mergeCell ref="L84:L88"/>
    <mergeCell ref="M84:M88"/>
    <mergeCell ref="G85:G88"/>
    <mergeCell ref="H85:K85"/>
    <mergeCell ref="H86:H88"/>
    <mergeCell ref="I86:I88"/>
    <mergeCell ref="J86:J88"/>
    <mergeCell ref="K86:K88"/>
    <mergeCell ref="A90:D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A93:D93"/>
    <mergeCell ref="A94:E94"/>
    <mergeCell ref="A95:E95"/>
  </mergeCells>
  <printOptions horizontalCentered="1"/>
  <pageMargins left="0" right="0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K4" sqref="K4"/>
    </sheetView>
  </sheetViews>
  <sheetFormatPr defaultColWidth="12.57421875" defaultRowHeight="12.75"/>
  <cols>
    <col min="1" max="1" width="5.8515625" style="0" customWidth="1"/>
    <col min="2" max="2" width="11.421875" style="0" customWidth="1"/>
    <col min="3" max="3" width="10.140625" style="0" customWidth="1"/>
    <col min="4" max="4" width="9.57421875" style="0" customWidth="1"/>
    <col min="5" max="5" width="8.8515625" style="0" customWidth="1"/>
    <col min="6" max="6" width="7.8515625" style="0" customWidth="1"/>
    <col min="7" max="7" width="8.00390625" style="0" customWidth="1"/>
    <col min="8" max="8" width="8.7109375" style="0" customWidth="1"/>
    <col min="9" max="9" width="9.28125" style="0" customWidth="1"/>
    <col min="10" max="10" width="7.421875" style="0" customWidth="1"/>
    <col min="11" max="11" width="7.28125" style="0" customWidth="1"/>
    <col min="12" max="12" width="8.00390625" style="0" customWidth="1"/>
    <col min="13" max="13" width="9.421875" style="0" customWidth="1"/>
    <col min="14" max="14" width="8.8515625" style="0" customWidth="1"/>
    <col min="15" max="15" width="7.140625" style="0" customWidth="1"/>
    <col min="16" max="16" width="7.57421875" style="0" customWidth="1"/>
    <col min="17" max="17" width="8.28125" style="0" customWidth="1"/>
    <col min="18" max="16384" width="11.7109375" style="0" customWidth="1"/>
  </cols>
  <sheetData>
    <row r="1" spans="1:17" ht="12.7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 t="s">
        <v>204</v>
      </c>
      <c r="N1" s="187"/>
      <c r="O1" s="187"/>
      <c r="P1" s="187"/>
      <c r="Q1" s="187"/>
    </row>
    <row r="2" spans="1:17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 t="s">
        <v>205</v>
      </c>
      <c r="N2" s="187"/>
      <c r="O2" s="187"/>
      <c r="P2" s="187"/>
      <c r="Q2" s="187"/>
    </row>
    <row r="3" spans="1:17" ht="12.75">
      <c r="A3" s="188" t="s">
        <v>206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2.7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2.75" customHeight="1">
      <c r="A5" s="189" t="s">
        <v>83</v>
      </c>
      <c r="B5" s="189" t="s">
        <v>207</v>
      </c>
      <c r="C5" s="190" t="s">
        <v>208</v>
      </c>
      <c r="D5" s="190" t="s">
        <v>209</v>
      </c>
      <c r="E5" s="190" t="s">
        <v>210</v>
      </c>
      <c r="F5" s="189" t="s">
        <v>72</v>
      </c>
      <c r="G5" s="189"/>
      <c r="H5" s="189" t="s">
        <v>88</v>
      </c>
      <c r="I5" s="189"/>
      <c r="J5" s="189"/>
      <c r="K5" s="189"/>
      <c r="L5" s="189"/>
      <c r="M5" s="189"/>
      <c r="N5" s="189"/>
      <c r="O5" s="189"/>
      <c r="P5" s="189"/>
      <c r="Q5" s="189"/>
    </row>
    <row r="6" spans="1:17" ht="12.75" customHeight="1">
      <c r="A6" s="189"/>
      <c r="B6" s="189"/>
      <c r="C6" s="190"/>
      <c r="D6" s="190"/>
      <c r="E6" s="190"/>
      <c r="F6" s="190" t="s">
        <v>211</v>
      </c>
      <c r="G6" s="190" t="s">
        <v>212</v>
      </c>
      <c r="H6" s="189" t="s">
        <v>213</v>
      </c>
      <c r="I6" s="189"/>
      <c r="J6" s="189"/>
      <c r="K6" s="189"/>
      <c r="L6" s="189"/>
      <c r="M6" s="189"/>
      <c r="N6" s="189"/>
      <c r="O6" s="189"/>
      <c r="P6" s="189"/>
      <c r="Q6" s="189"/>
    </row>
    <row r="7" spans="1:17" ht="12.75" customHeight="1">
      <c r="A7" s="189"/>
      <c r="B7" s="189"/>
      <c r="C7" s="190"/>
      <c r="D7" s="190"/>
      <c r="E7" s="190"/>
      <c r="F7" s="190"/>
      <c r="G7" s="190"/>
      <c r="H7" s="190" t="s">
        <v>214</v>
      </c>
      <c r="I7" s="189" t="s">
        <v>70</v>
      </c>
      <c r="J7" s="189"/>
      <c r="K7" s="189"/>
      <c r="L7" s="189"/>
      <c r="M7" s="189"/>
      <c r="N7" s="189"/>
      <c r="O7" s="189"/>
      <c r="P7" s="189"/>
      <c r="Q7" s="189"/>
    </row>
    <row r="8" spans="1:17" ht="12.75">
      <c r="A8" s="189"/>
      <c r="B8" s="189"/>
      <c r="C8" s="190"/>
      <c r="D8" s="190"/>
      <c r="E8" s="190"/>
      <c r="F8" s="190"/>
      <c r="G8" s="190"/>
      <c r="H8" s="190"/>
      <c r="I8" s="189" t="s">
        <v>215</v>
      </c>
      <c r="J8" s="189"/>
      <c r="K8" s="189"/>
      <c r="L8" s="189"/>
      <c r="M8" s="189" t="s">
        <v>216</v>
      </c>
      <c r="N8" s="189"/>
      <c r="O8" s="189"/>
      <c r="P8" s="189"/>
      <c r="Q8" s="189"/>
    </row>
    <row r="9" spans="1:17" ht="12.75" customHeight="1">
      <c r="A9" s="189"/>
      <c r="B9" s="189"/>
      <c r="C9" s="190"/>
      <c r="D9" s="190"/>
      <c r="E9" s="190"/>
      <c r="F9" s="190"/>
      <c r="G9" s="190"/>
      <c r="H9" s="190"/>
      <c r="I9" s="190" t="s">
        <v>217</v>
      </c>
      <c r="J9" s="189" t="s">
        <v>218</v>
      </c>
      <c r="K9" s="189"/>
      <c r="L9" s="189"/>
      <c r="M9" s="190" t="s">
        <v>219</v>
      </c>
      <c r="N9" s="190" t="s">
        <v>218</v>
      </c>
      <c r="O9" s="190"/>
      <c r="P9" s="190"/>
      <c r="Q9" s="190"/>
    </row>
    <row r="10" spans="1:17" ht="42" customHeight="1">
      <c r="A10" s="189"/>
      <c r="B10" s="189"/>
      <c r="C10" s="190"/>
      <c r="D10" s="190"/>
      <c r="E10" s="190"/>
      <c r="F10" s="190"/>
      <c r="G10" s="190"/>
      <c r="H10" s="190"/>
      <c r="I10" s="190"/>
      <c r="J10" s="190" t="s">
        <v>220</v>
      </c>
      <c r="K10" s="190" t="s">
        <v>221</v>
      </c>
      <c r="L10" s="190" t="s">
        <v>222</v>
      </c>
      <c r="M10" s="190"/>
      <c r="N10" s="190" t="s">
        <v>223</v>
      </c>
      <c r="O10" s="190" t="s">
        <v>220</v>
      </c>
      <c r="P10" s="190" t="s">
        <v>221</v>
      </c>
      <c r="Q10" s="190" t="s">
        <v>224</v>
      </c>
    </row>
    <row r="11" spans="1:17" ht="12.75">
      <c r="A11" s="191">
        <v>1</v>
      </c>
      <c r="B11" s="191">
        <v>2</v>
      </c>
      <c r="C11" s="191">
        <v>3</v>
      </c>
      <c r="D11" s="191">
        <v>4</v>
      </c>
      <c r="E11" s="191">
        <v>5</v>
      </c>
      <c r="F11" s="191">
        <v>6</v>
      </c>
      <c r="G11" s="191">
        <v>7</v>
      </c>
      <c r="H11" s="191">
        <v>8</v>
      </c>
      <c r="I11" s="191">
        <v>9</v>
      </c>
      <c r="J11" s="191">
        <v>10</v>
      </c>
      <c r="K11" s="191">
        <v>11</v>
      </c>
      <c r="L11" s="191">
        <v>12</v>
      </c>
      <c r="M11" s="191">
        <v>13</v>
      </c>
      <c r="N11" s="191">
        <v>14</v>
      </c>
      <c r="O11" s="191">
        <v>15</v>
      </c>
      <c r="P11" s="191">
        <v>16</v>
      </c>
      <c r="Q11" s="191">
        <v>17</v>
      </c>
    </row>
    <row r="12" spans="1:17" ht="31.5" customHeight="1">
      <c r="A12" s="192">
        <v>1</v>
      </c>
      <c r="B12" s="193" t="s">
        <v>225</v>
      </c>
      <c r="C12" s="192" t="s">
        <v>226</v>
      </c>
      <c r="D12" s="192"/>
      <c r="E12" s="194">
        <v>0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</row>
    <row r="13" spans="1:17" ht="12.75">
      <c r="A13" s="195" t="s">
        <v>227</v>
      </c>
      <c r="B13" s="196" t="s">
        <v>228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>
      <c r="A14" s="195"/>
      <c r="B14" s="196" t="s">
        <v>229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>
      <c r="A15" s="195"/>
      <c r="B15" s="196" t="s">
        <v>230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>
      <c r="A16" s="195"/>
      <c r="B16" s="196" t="s">
        <v>231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>
      <c r="A17" s="195"/>
      <c r="B17" s="196" t="s">
        <v>232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2.75">
      <c r="A18" s="195"/>
      <c r="B18" s="196" t="s">
        <v>233</v>
      </c>
      <c r="C18" s="198"/>
      <c r="D18" s="198"/>
      <c r="E18" s="196"/>
      <c r="F18" s="196"/>
      <c r="G18" s="196"/>
      <c r="H18" s="198"/>
      <c r="I18" s="198"/>
      <c r="J18" s="198"/>
      <c r="K18" s="198"/>
      <c r="L18" s="198"/>
      <c r="M18" s="198"/>
      <c r="N18" s="198"/>
      <c r="O18" s="198"/>
      <c r="P18" s="198"/>
      <c r="Q18" s="198"/>
    </row>
    <row r="19" spans="1:17" ht="12.75">
      <c r="A19" s="195"/>
      <c r="B19" s="196" t="s">
        <v>213</v>
      </c>
      <c r="C19" s="198"/>
      <c r="D19" s="198"/>
      <c r="E19" s="196"/>
      <c r="F19" s="196"/>
      <c r="G19" s="196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1:17" ht="12.75">
      <c r="A20" s="195"/>
      <c r="B20" s="196" t="s">
        <v>234</v>
      </c>
      <c r="C20" s="198"/>
      <c r="D20" s="198"/>
      <c r="E20" s="196"/>
      <c r="F20" s="196"/>
      <c r="G20" s="196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1:17" ht="12.75">
      <c r="A21" s="195"/>
      <c r="B21" s="196" t="s">
        <v>235</v>
      </c>
      <c r="C21" s="198"/>
      <c r="D21" s="198"/>
      <c r="E21" s="196"/>
      <c r="F21" s="196"/>
      <c r="G21" s="196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7" ht="17.25">
      <c r="A22" s="199">
        <v>2</v>
      </c>
      <c r="B22" s="200" t="s">
        <v>236</v>
      </c>
      <c r="C22" s="199" t="s">
        <v>226</v>
      </c>
      <c r="D22" s="199"/>
      <c r="E22" s="201">
        <f>E27+E56</f>
        <v>666567.55</v>
      </c>
      <c r="F22" s="201">
        <f>F27</f>
        <v>23033.95</v>
      </c>
      <c r="G22" s="201">
        <f>G27+G56</f>
        <v>643533.6</v>
      </c>
      <c r="H22" s="201">
        <f>H27+H56</f>
        <v>666567.55</v>
      </c>
      <c r="I22" s="201">
        <f>I27</f>
        <v>23033.95</v>
      </c>
      <c r="J22" s="201"/>
      <c r="K22" s="201"/>
      <c r="L22" s="201">
        <f>L27</f>
        <v>23033.95</v>
      </c>
      <c r="M22" s="201">
        <f>M27+M56</f>
        <v>643533.6</v>
      </c>
      <c r="N22" s="201"/>
      <c r="O22" s="201"/>
      <c r="P22" s="201"/>
      <c r="Q22" s="201">
        <f>Q27+Q56</f>
        <v>643533.6</v>
      </c>
    </row>
    <row r="23" spans="1:17" ht="12.75">
      <c r="A23" s="195" t="s">
        <v>237</v>
      </c>
      <c r="B23" s="196" t="s">
        <v>228</v>
      </c>
      <c r="C23" s="202" t="s">
        <v>238</v>
      </c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1:17" ht="12.75">
      <c r="A24" s="195"/>
      <c r="B24" s="196" t="s">
        <v>229</v>
      </c>
      <c r="C24" s="206" t="s">
        <v>239</v>
      </c>
      <c r="D24" s="207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9"/>
    </row>
    <row r="25" spans="1:17" ht="12.75">
      <c r="A25" s="195"/>
      <c r="B25" s="196" t="s">
        <v>230</v>
      </c>
      <c r="C25" s="206" t="s">
        <v>240</v>
      </c>
      <c r="D25" s="207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9"/>
    </row>
    <row r="26" spans="1:17" ht="12.75">
      <c r="A26" s="195"/>
      <c r="B26" s="196" t="s">
        <v>231</v>
      </c>
      <c r="C26" s="210" t="s">
        <v>241</v>
      </c>
      <c r="D26" s="211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3"/>
    </row>
    <row r="27" spans="1:17" ht="12.75">
      <c r="A27" s="195"/>
      <c r="B27" s="196" t="s">
        <v>232</v>
      </c>
      <c r="C27" s="214" t="s">
        <v>242</v>
      </c>
      <c r="D27" s="214"/>
      <c r="E27" s="215">
        <f>SUM(E28:E48)</f>
        <v>219371.00000000003</v>
      </c>
      <c r="F27" s="201">
        <f>F28</f>
        <v>23033.95</v>
      </c>
      <c r="G27" s="201">
        <f>SUM(G28:G48)</f>
        <v>196337.05</v>
      </c>
      <c r="H27" s="201">
        <f>I27+M27</f>
        <v>219371</v>
      </c>
      <c r="I27" s="201">
        <f>F27</f>
        <v>23033.95</v>
      </c>
      <c r="J27" s="201"/>
      <c r="K27" s="201"/>
      <c r="L27" s="201">
        <f>I27</f>
        <v>23033.95</v>
      </c>
      <c r="M27" s="201">
        <f>G27</f>
        <v>196337.05</v>
      </c>
      <c r="N27" s="201"/>
      <c r="O27" s="201"/>
      <c r="P27" s="201"/>
      <c r="Q27" s="201">
        <f>M27</f>
        <v>196337.05</v>
      </c>
    </row>
    <row r="28" spans="1:17" ht="12.75">
      <c r="A28" s="195"/>
      <c r="B28" s="196" t="s">
        <v>243</v>
      </c>
      <c r="C28" s="196"/>
      <c r="D28" s="216" t="s">
        <v>244</v>
      </c>
      <c r="E28" s="217">
        <v>23033.95</v>
      </c>
      <c r="F28" s="217">
        <f>E28</f>
        <v>23033.95</v>
      </c>
      <c r="G28" s="217"/>
      <c r="H28" s="217"/>
      <c r="I28" s="217">
        <f>F28</f>
        <v>23033.95</v>
      </c>
      <c r="J28" s="217"/>
      <c r="K28" s="217"/>
      <c r="L28" s="201">
        <f>I28</f>
        <v>23033.95</v>
      </c>
      <c r="M28" s="217"/>
      <c r="N28" s="217"/>
      <c r="O28" s="217"/>
      <c r="P28" s="217"/>
      <c r="Q28" s="217"/>
    </row>
    <row r="29" spans="1:17" ht="12.75">
      <c r="A29" s="195"/>
      <c r="B29" s="196"/>
      <c r="C29" s="218"/>
      <c r="D29" s="219" t="s">
        <v>245</v>
      </c>
      <c r="E29" s="217">
        <v>34177.97</v>
      </c>
      <c r="F29" s="217"/>
      <c r="G29" s="217">
        <f aca="true" t="shared" si="0" ref="G29:G35">E29</f>
        <v>34177.97</v>
      </c>
      <c r="H29" s="217"/>
      <c r="I29" s="217"/>
      <c r="J29" s="217"/>
      <c r="K29" s="217"/>
      <c r="L29" s="217"/>
      <c r="M29" s="217"/>
      <c r="N29" s="217"/>
      <c r="O29" s="217"/>
      <c r="P29" s="217"/>
      <c r="Q29" s="217">
        <f aca="true" t="shared" si="1" ref="Q29:Q36">G29</f>
        <v>34177.97</v>
      </c>
    </row>
    <row r="30" spans="1:17" ht="12.75">
      <c r="A30" s="195"/>
      <c r="B30" s="196"/>
      <c r="C30" s="218"/>
      <c r="D30" s="219" t="s">
        <v>246</v>
      </c>
      <c r="E30" s="217">
        <v>5330.88</v>
      </c>
      <c r="F30" s="217"/>
      <c r="G30" s="217">
        <f t="shared" si="0"/>
        <v>5330.88</v>
      </c>
      <c r="H30" s="217"/>
      <c r="I30" s="217"/>
      <c r="J30" s="217"/>
      <c r="K30" s="217"/>
      <c r="L30" s="217"/>
      <c r="M30" s="217"/>
      <c r="N30" s="217"/>
      <c r="O30" s="217"/>
      <c r="P30" s="217"/>
      <c r="Q30" s="217">
        <f t="shared" si="1"/>
        <v>5330.88</v>
      </c>
    </row>
    <row r="31" spans="1:17" ht="12.75">
      <c r="A31" s="195"/>
      <c r="B31" s="196"/>
      <c r="C31" s="218"/>
      <c r="D31" s="219" t="s">
        <v>247</v>
      </c>
      <c r="E31" s="217">
        <v>736.12</v>
      </c>
      <c r="F31" s="217"/>
      <c r="G31" s="217">
        <f t="shared" si="0"/>
        <v>736.12</v>
      </c>
      <c r="H31" s="217"/>
      <c r="I31" s="217"/>
      <c r="J31" s="217"/>
      <c r="K31" s="217"/>
      <c r="L31" s="217"/>
      <c r="M31" s="217"/>
      <c r="N31" s="217"/>
      <c r="O31" s="217"/>
      <c r="P31" s="217"/>
      <c r="Q31" s="217">
        <f t="shared" si="1"/>
        <v>736.12</v>
      </c>
    </row>
    <row r="32" spans="1:17" ht="12.75">
      <c r="A32" s="195"/>
      <c r="B32" s="196"/>
      <c r="C32" s="218"/>
      <c r="D32" s="219" t="s">
        <v>248</v>
      </c>
      <c r="E32" s="217">
        <v>48042.38</v>
      </c>
      <c r="F32" s="217"/>
      <c r="G32" s="217">
        <f t="shared" si="0"/>
        <v>48042.38</v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>
        <f t="shared" si="1"/>
        <v>48042.38</v>
      </c>
    </row>
    <row r="33" spans="1:17" ht="12.75">
      <c r="A33" s="195"/>
      <c r="B33" s="196"/>
      <c r="C33" s="218"/>
      <c r="D33" s="219" t="s">
        <v>249</v>
      </c>
      <c r="E33" s="217">
        <v>16011.49</v>
      </c>
      <c r="F33" s="217"/>
      <c r="G33" s="217">
        <f t="shared" si="0"/>
        <v>16011.49</v>
      </c>
      <c r="H33" s="217"/>
      <c r="I33" s="217"/>
      <c r="J33" s="217"/>
      <c r="K33" s="217"/>
      <c r="L33" s="217"/>
      <c r="M33" s="215"/>
      <c r="N33" s="217"/>
      <c r="O33" s="217"/>
      <c r="P33" s="217"/>
      <c r="Q33" s="217">
        <f t="shared" si="1"/>
        <v>16011.49</v>
      </c>
    </row>
    <row r="34" spans="1:17" ht="12.75">
      <c r="A34" s="195"/>
      <c r="B34" s="196"/>
      <c r="C34" s="218"/>
      <c r="D34" s="219" t="s">
        <v>250</v>
      </c>
      <c r="E34" s="217">
        <v>69102.43</v>
      </c>
      <c r="F34" s="217"/>
      <c r="G34" s="217">
        <f t="shared" si="0"/>
        <v>69102.43</v>
      </c>
      <c r="H34" s="217"/>
      <c r="I34" s="217"/>
      <c r="J34" s="217"/>
      <c r="K34" s="217"/>
      <c r="L34" s="217"/>
      <c r="M34" s="217"/>
      <c r="N34" s="217"/>
      <c r="O34" s="217"/>
      <c r="P34" s="217"/>
      <c r="Q34" s="217">
        <f t="shared" si="1"/>
        <v>69102.43</v>
      </c>
    </row>
    <row r="35" spans="1:17" ht="12.75">
      <c r="A35" s="195"/>
      <c r="B35" s="196"/>
      <c r="C35" s="218"/>
      <c r="D35" s="219" t="s">
        <v>251</v>
      </c>
      <c r="E35" s="217">
        <v>1378.2</v>
      </c>
      <c r="F35" s="217"/>
      <c r="G35" s="217">
        <f t="shared" si="0"/>
        <v>1378.2</v>
      </c>
      <c r="H35" s="217"/>
      <c r="I35" s="217"/>
      <c r="J35" s="217"/>
      <c r="K35" s="217"/>
      <c r="L35" s="217"/>
      <c r="M35" s="217"/>
      <c r="N35" s="217"/>
      <c r="O35" s="217"/>
      <c r="P35" s="217"/>
      <c r="Q35" s="217">
        <f t="shared" si="1"/>
        <v>1378.2</v>
      </c>
    </row>
    <row r="36" spans="1:17" ht="12.75">
      <c r="A36" s="195"/>
      <c r="B36" s="196"/>
      <c r="C36" s="218"/>
      <c r="D36" s="219" t="s">
        <v>252</v>
      </c>
      <c r="E36" s="217">
        <v>6488.43</v>
      </c>
      <c r="F36" s="217"/>
      <c r="G36" s="217">
        <v>6488.43</v>
      </c>
      <c r="H36" s="217"/>
      <c r="I36" s="217"/>
      <c r="J36" s="217"/>
      <c r="K36" s="217"/>
      <c r="L36" s="217"/>
      <c r="M36" s="217"/>
      <c r="N36" s="217"/>
      <c r="O36" s="217"/>
      <c r="P36" s="217"/>
      <c r="Q36" s="217">
        <f t="shared" si="1"/>
        <v>6488.43</v>
      </c>
    </row>
    <row r="37" spans="1:17" ht="12.75">
      <c r="A37" s="195"/>
      <c r="B37" s="196"/>
      <c r="C37" s="218"/>
      <c r="D37" s="219" t="s">
        <v>253</v>
      </c>
      <c r="E37" s="217">
        <v>413.07</v>
      </c>
      <c r="F37" s="217"/>
      <c r="G37" s="217">
        <v>413.07</v>
      </c>
      <c r="H37" s="217"/>
      <c r="I37" s="217"/>
      <c r="J37" s="217"/>
      <c r="K37" s="217"/>
      <c r="L37" s="217"/>
      <c r="M37" s="217"/>
      <c r="N37" s="217"/>
      <c r="O37" s="217"/>
      <c r="P37" s="217"/>
      <c r="Q37" s="217">
        <v>413.07</v>
      </c>
    </row>
    <row r="38" spans="1:17" ht="12.75">
      <c r="A38" s="195"/>
      <c r="B38" s="196"/>
      <c r="C38" s="218"/>
      <c r="D38" s="219" t="s">
        <v>254</v>
      </c>
      <c r="E38" s="217">
        <v>4784.38</v>
      </c>
      <c r="F38" s="217"/>
      <c r="G38" s="217">
        <f aca="true" t="shared" si="2" ref="G38:G46">E38</f>
        <v>4784.38</v>
      </c>
      <c r="H38" s="217"/>
      <c r="I38" s="217"/>
      <c r="J38" s="217"/>
      <c r="K38" s="217"/>
      <c r="L38" s="217"/>
      <c r="M38" s="217"/>
      <c r="N38" s="217"/>
      <c r="O38" s="217"/>
      <c r="P38" s="217"/>
      <c r="Q38" s="217">
        <f aca="true" t="shared" si="3" ref="Q38:Q46">G38</f>
        <v>4784.38</v>
      </c>
    </row>
    <row r="39" spans="1:17" ht="12.75">
      <c r="A39" s="195"/>
      <c r="B39" s="196"/>
      <c r="C39" s="218"/>
      <c r="D39" s="219" t="s">
        <v>255</v>
      </c>
      <c r="E39" s="217">
        <v>1810.21</v>
      </c>
      <c r="F39" s="217"/>
      <c r="G39" s="217">
        <f t="shared" si="2"/>
        <v>1810.21</v>
      </c>
      <c r="H39" s="217"/>
      <c r="I39" s="217"/>
      <c r="J39" s="217"/>
      <c r="K39" s="217"/>
      <c r="L39" s="217"/>
      <c r="M39" s="217"/>
      <c r="N39" s="217"/>
      <c r="O39" s="217"/>
      <c r="P39" s="217"/>
      <c r="Q39" s="217">
        <f t="shared" si="3"/>
        <v>1810.21</v>
      </c>
    </row>
    <row r="40" spans="1:17" ht="12.75">
      <c r="A40" s="195"/>
      <c r="B40" s="196"/>
      <c r="C40" s="218"/>
      <c r="D40" s="219" t="s">
        <v>256</v>
      </c>
      <c r="E40" s="217">
        <v>282.35</v>
      </c>
      <c r="F40" s="217"/>
      <c r="G40" s="217">
        <f t="shared" si="2"/>
        <v>282.35</v>
      </c>
      <c r="H40" s="217"/>
      <c r="I40" s="217"/>
      <c r="J40" s="217"/>
      <c r="K40" s="217"/>
      <c r="L40" s="217"/>
      <c r="M40" s="217"/>
      <c r="N40" s="217"/>
      <c r="O40" s="217"/>
      <c r="P40" s="217"/>
      <c r="Q40" s="217">
        <f t="shared" si="3"/>
        <v>282.35</v>
      </c>
    </row>
    <row r="41" spans="1:17" ht="12.75">
      <c r="A41" s="195"/>
      <c r="B41" s="196"/>
      <c r="C41" s="218"/>
      <c r="D41" s="219" t="s">
        <v>257</v>
      </c>
      <c r="E41" s="217">
        <v>38.99</v>
      </c>
      <c r="F41" s="217"/>
      <c r="G41" s="217">
        <f t="shared" si="2"/>
        <v>38.99</v>
      </c>
      <c r="H41" s="217"/>
      <c r="I41" s="217"/>
      <c r="J41" s="217"/>
      <c r="K41" s="217"/>
      <c r="L41" s="217"/>
      <c r="M41" s="217"/>
      <c r="N41" s="217"/>
      <c r="O41" s="217"/>
      <c r="P41" s="217"/>
      <c r="Q41" s="217">
        <f t="shared" si="3"/>
        <v>38.99</v>
      </c>
    </row>
    <row r="42" spans="1:17" ht="12.75">
      <c r="A42" s="195"/>
      <c r="B42" s="196"/>
      <c r="C42" s="218"/>
      <c r="D42" s="219" t="s">
        <v>258</v>
      </c>
      <c r="E42" s="217">
        <v>2544.52</v>
      </c>
      <c r="F42" s="217"/>
      <c r="G42" s="217">
        <f t="shared" si="2"/>
        <v>2544.52</v>
      </c>
      <c r="H42" s="217"/>
      <c r="I42" s="217"/>
      <c r="J42" s="217"/>
      <c r="K42" s="217"/>
      <c r="L42" s="217"/>
      <c r="M42" s="217"/>
      <c r="N42" s="217"/>
      <c r="O42" s="217"/>
      <c r="P42" s="217"/>
      <c r="Q42" s="217">
        <f t="shared" si="3"/>
        <v>2544.52</v>
      </c>
    </row>
    <row r="43" spans="1:17" ht="12.75">
      <c r="A43" s="195"/>
      <c r="B43" s="196"/>
      <c r="C43" s="218"/>
      <c r="D43" s="219" t="s">
        <v>259</v>
      </c>
      <c r="E43" s="217">
        <v>843.75</v>
      </c>
      <c r="F43" s="217"/>
      <c r="G43" s="217">
        <f t="shared" si="2"/>
        <v>843.75</v>
      </c>
      <c r="H43" s="217"/>
      <c r="I43" s="217"/>
      <c r="J43" s="217"/>
      <c r="K43" s="217"/>
      <c r="L43" s="217"/>
      <c r="M43" s="217"/>
      <c r="N43" s="217"/>
      <c r="O43" s="217"/>
      <c r="P43" s="217"/>
      <c r="Q43" s="217">
        <f t="shared" si="3"/>
        <v>843.75</v>
      </c>
    </row>
    <row r="44" spans="1:17" ht="12.75">
      <c r="A44" s="195"/>
      <c r="B44" s="196"/>
      <c r="C44" s="218"/>
      <c r="D44" s="219" t="s">
        <v>260</v>
      </c>
      <c r="E44" s="217">
        <v>3659.95</v>
      </c>
      <c r="F44" s="217"/>
      <c r="G44" s="217">
        <f t="shared" si="2"/>
        <v>3659.95</v>
      </c>
      <c r="H44" s="217"/>
      <c r="I44" s="217"/>
      <c r="J44" s="217"/>
      <c r="K44" s="217"/>
      <c r="L44" s="217"/>
      <c r="M44" s="217"/>
      <c r="N44" s="217"/>
      <c r="O44" s="217"/>
      <c r="P44" s="217"/>
      <c r="Q44" s="217">
        <f t="shared" si="3"/>
        <v>3659.95</v>
      </c>
    </row>
    <row r="45" spans="1:17" ht="12.75">
      <c r="A45" s="195"/>
      <c r="B45" s="196"/>
      <c r="C45" s="218"/>
      <c r="D45" s="219" t="s">
        <v>261</v>
      </c>
      <c r="E45" s="217">
        <v>73</v>
      </c>
      <c r="F45" s="217"/>
      <c r="G45" s="217">
        <f t="shared" si="2"/>
        <v>73</v>
      </c>
      <c r="H45" s="217"/>
      <c r="I45" s="217"/>
      <c r="J45" s="217"/>
      <c r="K45" s="217"/>
      <c r="L45" s="217"/>
      <c r="M45" s="217"/>
      <c r="N45" s="217"/>
      <c r="O45" s="217"/>
      <c r="P45" s="217"/>
      <c r="Q45" s="217">
        <f t="shared" si="3"/>
        <v>73</v>
      </c>
    </row>
    <row r="46" spans="1:17" ht="12.75">
      <c r="A46" s="195"/>
      <c r="B46" s="196"/>
      <c r="C46" s="218"/>
      <c r="D46" s="219" t="s">
        <v>262</v>
      </c>
      <c r="E46" s="217">
        <v>343.65</v>
      </c>
      <c r="F46" s="217"/>
      <c r="G46" s="217">
        <f t="shared" si="2"/>
        <v>343.65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>
        <f t="shared" si="3"/>
        <v>343.65</v>
      </c>
    </row>
    <row r="47" spans="1:17" ht="12.75">
      <c r="A47" s="195"/>
      <c r="B47" s="196"/>
      <c r="C47" s="218"/>
      <c r="D47" s="219" t="s">
        <v>263</v>
      </c>
      <c r="E47" s="217">
        <v>21.88</v>
      </c>
      <c r="F47" s="217"/>
      <c r="G47" s="217">
        <v>21.88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>
        <v>21.88</v>
      </c>
    </row>
    <row r="48" spans="1:17" ht="12.75">
      <c r="A48" s="195"/>
      <c r="B48" s="196"/>
      <c r="C48" s="218"/>
      <c r="D48" s="219" t="s">
        <v>264</v>
      </c>
      <c r="E48" s="217">
        <v>253.4</v>
      </c>
      <c r="F48" s="217"/>
      <c r="G48" s="217">
        <f>E48</f>
        <v>253.4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>
        <f>G48</f>
        <v>253.4</v>
      </c>
    </row>
    <row r="49" spans="1:17" ht="12.75">
      <c r="A49" s="195"/>
      <c r="B49" s="196" t="s">
        <v>265</v>
      </c>
      <c r="C49" s="220"/>
      <c r="D49" s="220"/>
      <c r="E49" s="221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</row>
    <row r="50" spans="1:17" ht="12.75">
      <c r="A50" s="195"/>
      <c r="B50" s="196" t="s">
        <v>266</v>
      </c>
      <c r="C50" s="220"/>
      <c r="D50" s="220"/>
      <c r="E50" s="221"/>
      <c r="F50" s="221"/>
      <c r="G50" s="221"/>
      <c r="H50" s="222"/>
      <c r="I50" s="222"/>
      <c r="J50" s="222"/>
      <c r="K50" s="222"/>
      <c r="L50" s="222"/>
      <c r="M50" s="222"/>
      <c r="N50" s="222"/>
      <c r="O50" s="222"/>
      <c r="P50" s="222"/>
      <c r="Q50" s="222"/>
    </row>
    <row r="51" spans="1:17" ht="12.75">
      <c r="A51" s="223" t="s">
        <v>267</v>
      </c>
      <c r="B51" s="223"/>
      <c r="C51" s="224" t="s">
        <v>226</v>
      </c>
      <c r="D51" s="224"/>
      <c r="E51" s="225">
        <v>219371</v>
      </c>
      <c r="F51" s="225">
        <v>23033.95</v>
      </c>
      <c r="G51" s="225">
        <v>196337.05</v>
      </c>
      <c r="H51" s="225">
        <f>E51</f>
        <v>219371</v>
      </c>
      <c r="I51" s="225">
        <f>I27</f>
        <v>23033.95</v>
      </c>
      <c r="J51" s="225"/>
      <c r="K51" s="225"/>
      <c r="L51" s="225">
        <f>L27</f>
        <v>23033.95</v>
      </c>
      <c r="M51" s="225">
        <f>M27</f>
        <v>196337.05</v>
      </c>
      <c r="N51" s="225"/>
      <c r="O51" s="225"/>
      <c r="P51" s="225"/>
      <c r="Q51" s="225">
        <f>Q27</f>
        <v>196337.05</v>
      </c>
    </row>
    <row r="52" spans="1:17" ht="12.75">
      <c r="A52" s="226">
        <v>2.2</v>
      </c>
      <c r="B52" s="196" t="s">
        <v>228</v>
      </c>
      <c r="C52" s="227" t="s">
        <v>268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</row>
    <row r="53" spans="1:17" ht="12.75">
      <c r="A53" s="226"/>
      <c r="B53" s="196" t="s">
        <v>229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</row>
    <row r="54" spans="1:17" ht="12.75">
      <c r="A54" s="226"/>
      <c r="B54" s="196" t="s">
        <v>230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</row>
    <row r="55" spans="1:17" ht="12.75">
      <c r="A55" s="226"/>
      <c r="B55" s="196" t="s">
        <v>231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2.75">
      <c r="A56" s="226"/>
      <c r="B56" s="196" t="s">
        <v>232</v>
      </c>
      <c r="C56" s="224" t="s">
        <v>269</v>
      </c>
      <c r="D56" s="224"/>
      <c r="E56" s="228">
        <f>SUM(E57:E64)</f>
        <v>447196.55</v>
      </c>
      <c r="F56" s="228">
        <v>0</v>
      </c>
      <c r="G56" s="228">
        <f>E56</f>
        <v>447196.55</v>
      </c>
      <c r="H56" s="228">
        <f>G56</f>
        <v>447196.55</v>
      </c>
      <c r="I56" s="228">
        <v>0</v>
      </c>
      <c r="J56" s="228"/>
      <c r="K56" s="228"/>
      <c r="L56" s="228">
        <v>0</v>
      </c>
      <c r="M56" s="228">
        <f>Q56</f>
        <v>447196.55</v>
      </c>
      <c r="N56" s="228"/>
      <c r="O56" s="228"/>
      <c r="P56" s="228"/>
      <c r="Q56" s="228">
        <f>G56</f>
        <v>447196.55</v>
      </c>
    </row>
    <row r="57" spans="1:17" ht="12.75">
      <c r="A57" s="226"/>
      <c r="B57" s="196" t="s">
        <v>243</v>
      </c>
      <c r="C57" s="224"/>
      <c r="D57" s="229" t="s">
        <v>270</v>
      </c>
      <c r="E57" s="225">
        <v>2500</v>
      </c>
      <c r="F57" s="225"/>
      <c r="G57" s="225">
        <v>2500</v>
      </c>
      <c r="H57" s="225"/>
      <c r="I57" s="225"/>
      <c r="J57" s="225"/>
      <c r="K57" s="225"/>
      <c r="L57" s="225"/>
      <c r="M57" s="225"/>
      <c r="N57" s="225"/>
      <c r="O57" s="225"/>
      <c r="P57" s="225"/>
      <c r="Q57" s="225">
        <v>2500</v>
      </c>
    </row>
    <row r="58" spans="1:17" ht="12.75">
      <c r="A58" s="226"/>
      <c r="B58" s="196"/>
      <c r="C58" s="224"/>
      <c r="D58" s="229" t="s">
        <v>271</v>
      </c>
      <c r="E58" s="225">
        <v>696.55</v>
      </c>
      <c r="F58" s="225"/>
      <c r="G58" s="225">
        <v>696.55</v>
      </c>
      <c r="H58" s="225"/>
      <c r="I58" s="225"/>
      <c r="J58" s="225"/>
      <c r="K58" s="225"/>
      <c r="L58" s="225"/>
      <c r="M58" s="225"/>
      <c r="N58" s="225"/>
      <c r="O58" s="225"/>
      <c r="P58" s="225"/>
      <c r="Q58" s="225">
        <v>696.55</v>
      </c>
    </row>
    <row r="59" spans="1:17" ht="12.75">
      <c r="A59" s="226"/>
      <c r="B59" s="223"/>
      <c r="C59" s="224"/>
      <c r="D59" s="229" t="s">
        <v>272</v>
      </c>
      <c r="E59" s="225">
        <v>30000</v>
      </c>
      <c r="F59" s="225"/>
      <c r="G59" s="225">
        <v>30000</v>
      </c>
      <c r="H59" s="225"/>
      <c r="I59" s="225"/>
      <c r="J59" s="225"/>
      <c r="K59" s="225"/>
      <c r="L59" s="225"/>
      <c r="M59" s="225"/>
      <c r="N59" s="225"/>
      <c r="O59" s="225"/>
      <c r="P59" s="225"/>
      <c r="Q59" s="225">
        <v>30000</v>
      </c>
    </row>
    <row r="60" spans="1:17" ht="12.75">
      <c r="A60" s="226"/>
      <c r="B60" s="223"/>
      <c r="C60" s="224"/>
      <c r="D60" s="229" t="s">
        <v>273</v>
      </c>
      <c r="E60" s="225">
        <v>30000</v>
      </c>
      <c r="F60" s="225"/>
      <c r="G60" s="225">
        <v>30000</v>
      </c>
      <c r="H60" s="225"/>
      <c r="I60" s="225"/>
      <c r="J60" s="225"/>
      <c r="K60" s="225"/>
      <c r="L60" s="225"/>
      <c r="M60" s="225"/>
      <c r="N60" s="225"/>
      <c r="O60" s="225"/>
      <c r="P60" s="225"/>
      <c r="Q60" s="225">
        <v>30000</v>
      </c>
    </row>
    <row r="61" spans="1:17" ht="12.75">
      <c r="A61" s="226"/>
      <c r="B61" s="223"/>
      <c r="C61" s="224"/>
      <c r="D61" s="229" t="s">
        <v>274</v>
      </c>
      <c r="E61" s="225">
        <v>372000</v>
      </c>
      <c r="F61" s="225"/>
      <c r="G61" s="225">
        <v>372000</v>
      </c>
      <c r="H61" s="225"/>
      <c r="I61" s="225"/>
      <c r="J61" s="225"/>
      <c r="K61" s="225"/>
      <c r="L61" s="225"/>
      <c r="M61" s="225"/>
      <c r="N61" s="225"/>
      <c r="O61" s="225"/>
      <c r="P61" s="225"/>
      <c r="Q61" s="225">
        <v>372000</v>
      </c>
    </row>
    <row r="62" spans="1:17" ht="12.75">
      <c r="A62" s="226"/>
      <c r="B62" s="223"/>
      <c r="C62" s="224"/>
      <c r="D62" s="229" t="s">
        <v>275</v>
      </c>
      <c r="E62" s="225">
        <v>5000</v>
      </c>
      <c r="F62" s="225"/>
      <c r="G62" s="225">
        <v>5000</v>
      </c>
      <c r="H62" s="225"/>
      <c r="I62" s="225"/>
      <c r="J62" s="225"/>
      <c r="K62" s="225"/>
      <c r="L62" s="225"/>
      <c r="M62" s="225"/>
      <c r="N62" s="225"/>
      <c r="O62" s="225"/>
      <c r="P62" s="225"/>
      <c r="Q62" s="225">
        <v>5000</v>
      </c>
    </row>
    <row r="63" spans="1:17" ht="12.75">
      <c r="A63" s="226"/>
      <c r="B63" s="223"/>
      <c r="C63" s="224"/>
      <c r="D63" s="229" t="s">
        <v>276</v>
      </c>
      <c r="E63" s="225">
        <v>5000</v>
      </c>
      <c r="F63" s="225"/>
      <c r="G63" s="225">
        <v>5000</v>
      </c>
      <c r="H63" s="225"/>
      <c r="I63" s="225"/>
      <c r="J63" s="225"/>
      <c r="K63" s="225"/>
      <c r="L63" s="225"/>
      <c r="M63" s="225"/>
      <c r="N63" s="225"/>
      <c r="O63" s="225"/>
      <c r="P63" s="225"/>
      <c r="Q63" s="225">
        <v>5000</v>
      </c>
    </row>
    <row r="64" spans="1:17" ht="12.75">
      <c r="A64" s="226"/>
      <c r="B64" s="223"/>
      <c r="C64" s="224"/>
      <c r="D64" s="229" t="s">
        <v>277</v>
      </c>
      <c r="E64" s="225">
        <v>2000</v>
      </c>
      <c r="F64" s="225"/>
      <c r="G64" s="225">
        <v>2000</v>
      </c>
      <c r="H64" s="225"/>
      <c r="I64" s="225"/>
      <c r="J64" s="225"/>
      <c r="K64" s="225"/>
      <c r="L64" s="225"/>
      <c r="M64" s="225"/>
      <c r="N64" s="225"/>
      <c r="O64" s="225"/>
      <c r="P64" s="225"/>
      <c r="Q64" s="225">
        <v>2000</v>
      </c>
    </row>
    <row r="65" spans="1:17" ht="12.75">
      <c r="A65" s="226"/>
      <c r="B65" s="230" t="s">
        <v>234</v>
      </c>
      <c r="C65" s="224"/>
      <c r="D65" s="231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</row>
    <row r="66" spans="1:17" ht="12.75">
      <c r="A66" s="226"/>
      <c r="B66" s="230" t="s">
        <v>278</v>
      </c>
      <c r="C66" s="224"/>
      <c r="D66" s="232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</row>
    <row r="67" spans="1:17" ht="12.75">
      <c r="A67" s="223" t="s">
        <v>267</v>
      </c>
      <c r="B67" s="223"/>
      <c r="C67" s="224" t="s">
        <v>226</v>
      </c>
      <c r="D67" s="224"/>
      <c r="E67" s="225">
        <f>E56</f>
        <v>447196.55</v>
      </c>
      <c r="F67" s="225">
        <f>F56</f>
        <v>0</v>
      </c>
      <c r="G67" s="225">
        <f>G56</f>
        <v>447196.55</v>
      </c>
      <c r="H67" s="225">
        <f>H56</f>
        <v>447196.55</v>
      </c>
      <c r="I67" s="225">
        <v>0</v>
      </c>
      <c r="J67" s="225"/>
      <c r="K67" s="225"/>
      <c r="L67" s="225">
        <v>0</v>
      </c>
      <c r="M67" s="225">
        <f>M56</f>
        <v>447196.55</v>
      </c>
      <c r="N67" s="225"/>
      <c r="O67" s="225"/>
      <c r="P67" s="225"/>
      <c r="Q67" s="225">
        <f>Q56</f>
        <v>447196.55</v>
      </c>
    </row>
    <row r="68" spans="1:17" ht="12.75">
      <c r="A68" s="233" t="s">
        <v>279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  <c r="L68" s="234"/>
      <c r="M68" s="234"/>
      <c r="N68" s="234"/>
      <c r="O68" s="234"/>
      <c r="P68" s="234"/>
      <c r="Q68" s="234"/>
    </row>
    <row r="69" spans="1:17" ht="12.75">
      <c r="A69" s="235" t="s">
        <v>280</v>
      </c>
      <c r="B69" s="235"/>
      <c r="C69" s="235"/>
      <c r="D69" s="235"/>
      <c r="E69" s="235"/>
      <c r="F69" s="235"/>
      <c r="G69" s="236"/>
      <c r="H69" s="236"/>
      <c r="I69" s="236"/>
      <c r="J69" s="236"/>
      <c r="K69" s="234"/>
      <c r="L69" s="234"/>
      <c r="M69" s="234"/>
      <c r="N69" s="234"/>
      <c r="O69" s="234"/>
      <c r="P69" s="234"/>
      <c r="Q69" s="234"/>
    </row>
    <row r="70" spans="1:17" ht="12.75">
      <c r="A70" s="236"/>
      <c r="B70" s="236"/>
      <c r="C70" s="236"/>
      <c r="D70" s="236"/>
      <c r="E70" s="236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ht="12.7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</sheetData>
  <mergeCells count="34">
    <mergeCell ref="A3:Q3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C12:D12"/>
    <mergeCell ref="A13:A21"/>
    <mergeCell ref="C13:Q16"/>
    <mergeCell ref="C22:D22"/>
    <mergeCell ref="A23:A41"/>
    <mergeCell ref="C27:D27"/>
    <mergeCell ref="A42:A50"/>
    <mergeCell ref="A51:B51"/>
    <mergeCell ref="C51:D51"/>
    <mergeCell ref="A52:A66"/>
    <mergeCell ref="C52:Q55"/>
    <mergeCell ref="C56:D56"/>
    <mergeCell ref="A67:B67"/>
    <mergeCell ref="C67:D67"/>
    <mergeCell ref="A68:J6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Dryńkowska</dc:creator>
  <cp:keywords/>
  <dc:description/>
  <cp:lastModifiedBy>Grzegorz Kępczyński</cp:lastModifiedBy>
  <cp:lastPrinted>2010-01-06T11:47:34Z</cp:lastPrinted>
  <dcterms:created xsi:type="dcterms:W3CDTF">2009-12-22T10:31:06Z</dcterms:created>
  <dcterms:modified xsi:type="dcterms:W3CDTF">2010-01-11T10:34:32Z</dcterms:modified>
  <cp:category/>
  <cp:version/>
  <cp:contentType/>
  <cp:contentStatus/>
  <cp:revision>2</cp:revision>
</cp:coreProperties>
</file>