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s.pacek\Desktop\Przetarg SUW Krzywie i SUW Kozice\"/>
    </mc:Choice>
  </mc:AlternateContent>
  <xr:revisionPtr revIDLastSave="0" documentId="13_ncr:1_{5491FCD4-B00E-485D-9A1B-8934214753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rzeczowo-finans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8" i="1"/>
  <c r="L16" i="1"/>
  <c r="H16" i="1"/>
  <c r="C16" i="1"/>
  <c r="D16" i="1" s="1"/>
  <c r="J15" i="1"/>
  <c r="I15" i="1"/>
  <c r="N14" i="1"/>
  <c r="M14" i="1"/>
  <c r="J14" i="1"/>
  <c r="I14" i="1"/>
  <c r="F14" i="1"/>
  <c r="E14" i="1"/>
  <c r="N13" i="1"/>
  <c r="M13" i="1"/>
  <c r="J13" i="1"/>
  <c r="I13" i="1"/>
  <c r="F13" i="1"/>
  <c r="E13" i="1"/>
  <c r="N12" i="1"/>
  <c r="M12" i="1"/>
  <c r="O12" i="1" s="1"/>
  <c r="J12" i="1"/>
  <c r="I12" i="1"/>
  <c r="K12" i="1" s="1"/>
  <c r="F12" i="1"/>
  <c r="G12" i="1"/>
  <c r="N10" i="1"/>
  <c r="M10" i="1"/>
  <c r="J10" i="1"/>
  <c r="I10" i="1"/>
  <c r="N9" i="1"/>
  <c r="M9" i="1"/>
  <c r="J9" i="1"/>
  <c r="I9" i="1"/>
  <c r="N8" i="1"/>
  <c r="M8" i="1"/>
  <c r="J8" i="1"/>
  <c r="I8" i="1"/>
  <c r="N7" i="1"/>
  <c r="N16" i="1" s="1"/>
  <c r="M7" i="1"/>
  <c r="O7" i="1" s="1"/>
  <c r="J7" i="1"/>
  <c r="I7" i="1"/>
  <c r="K7" i="1" s="1"/>
  <c r="F7" i="1"/>
  <c r="F16" i="1" s="1"/>
  <c r="E7" i="1"/>
  <c r="G7" i="1" s="1"/>
  <c r="O16" i="1" l="1"/>
  <c r="M16" i="1"/>
  <c r="K16" i="1"/>
  <c r="J16" i="1"/>
  <c r="I16" i="1"/>
  <c r="G16" i="1"/>
  <c r="E16" i="1"/>
</calcChain>
</file>

<file path=xl/sharedStrings.xml><?xml version="1.0" encoding="utf-8"?>
<sst xmlns="http://schemas.openxmlformats.org/spreadsheetml/2006/main" count="52" uniqueCount="38">
  <si>
    <t>"Przebudowa i rozbudowa stacji uzdatniania wody w m. Krzywie i w m.Kozice"</t>
  </si>
  <si>
    <t>Lp.</t>
  </si>
  <si>
    <t>Zakres robót</t>
  </si>
  <si>
    <t>Wartość robót brutto (zł)</t>
  </si>
  <si>
    <t>I transza</t>
  </si>
  <si>
    <t>Żródła finansowania</t>
  </si>
  <si>
    <t>II transza</t>
  </si>
  <si>
    <t>III transza</t>
  </si>
  <si>
    <t>do 20%</t>
  </si>
  <si>
    <t>Polsk Ład</t>
  </si>
  <si>
    <t>Wkład własny</t>
  </si>
  <si>
    <t>Suma</t>
  </si>
  <si>
    <t>do 30%</t>
  </si>
  <si>
    <t>do 50%</t>
  </si>
  <si>
    <t>Planowany termin płatności</t>
  </si>
  <si>
    <t>Listopad</t>
  </si>
  <si>
    <t>Maj</t>
  </si>
  <si>
    <t>2024 r.</t>
  </si>
  <si>
    <t>2025 r.</t>
  </si>
  <si>
    <t>Część nr 1.</t>
  </si>
  <si>
    <t>1.</t>
  </si>
  <si>
    <t>Przebudowa i rozbudowa stacji uzdataninia wody w . Krzywie</t>
  </si>
  <si>
    <t>1.1.</t>
  </si>
  <si>
    <t>Roboty budowlane</t>
  </si>
  <si>
    <t>1.2.</t>
  </si>
  <si>
    <t>Roboty sanitarne</t>
  </si>
  <si>
    <t>1.3.</t>
  </si>
  <si>
    <t>2.</t>
  </si>
  <si>
    <t>Przebudowa i rozbudowa stacji uzdataninia wody w . Kozice</t>
  </si>
  <si>
    <t>2.1.</t>
  </si>
  <si>
    <t>2.2.</t>
  </si>
  <si>
    <t>2.3.</t>
  </si>
  <si>
    <t>Żródła finansowania:</t>
  </si>
  <si>
    <t>Polski Ład</t>
  </si>
  <si>
    <t>Wkład własny zadeklarowany w Polskim Ładzie</t>
  </si>
  <si>
    <t>Koszt całkowity</t>
  </si>
  <si>
    <t>Roboty elektryczne i AKPiA</t>
  </si>
  <si>
    <t>Część nr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</si>
</sst>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B0F0"/>
        <bgColor auto="1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7">
    <xf numFmtId="0" fontId="0" fillId="0" borderId="0" xfId="0"/>
    <xf numFmtId="0" fontId="0" fillId="2" borderId="2" xfId="0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6" fontId="0" fillId="0" borderId="2" xfId="0" applyNumberForma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2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/>
    </xf>
    <xf numFmtId="0" fontId="3" fillId="0" borderId="4" xfId="0" applyFont="1" applyBorder="1"/>
    <xf numFmtId="0" fontId="0" fillId="2" borderId="7" xfId="0" applyFill="1" applyBorder="1" applyAlignment="1">
      <alignment vertical="center" wrapText="1"/>
    </xf>
    <xf numFmtId="8" fontId="0" fillId="0" borderId="7" xfId="0" applyNumberFormat="1" applyBorder="1" applyAlignment="1">
      <alignment vertical="center" wrapText="1"/>
    </xf>
    <xf numFmtId="8" fontId="1" fillId="0" borderId="4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164" fontId="0" fillId="3" borderId="14" xfId="1" applyNumberFormat="1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3" borderId="4" xfId="1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9" fontId="1" fillId="0" borderId="10" xfId="0" applyNumberFormat="1" applyFont="1" applyBorder="1" applyAlignment="1">
      <alignment horizontal="center" vertical="center" wrapText="1"/>
    </xf>
    <xf numFmtId="14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8" fontId="1" fillId="0" borderId="2" xfId="0" applyNumberFormat="1" applyFont="1" applyBorder="1" applyAlignment="1">
      <alignment vertical="center" wrapText="1"/>
    </xf>
    <xf numFmtId="0" fontId="0" fillId="0" borderId="14" xfId="0" applyBorder="1" applyAlignment="1">
      <alignment horizontal="center"/>
    </xf>
    <xf numFmtId="164" fontId="0" fillId="3" borderId="14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 wrapText="1"/>
    </xf>
    <xf numFmtId="8" fontId="0" fillId="3" borderId="10" xfId="0" applyNumberFormat="1" applyFill="1" applyBorder="1" applyAlignment="1">
      <alignment horizontal="center" vertical="center" wrapText="1"/>
    </xf>
    <xf numFmtId="8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8" fontId="0" fillId="0" borderId="14" xfId="0" applyNumberFormat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8" fontId="0" fillId="0" borderId="4" xfId="0" applyNumberFormat="1" applyBorder="1" applyAlignment="1">
      <alignment horizontal="center"/>
    </xf>
    <xf numFmtId="0" fontId="0" fillId="5" borderId="8" xfId="0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8" fontId="0" fillId="0" borderId="8" xfId="0" applyNumberFormat="1" applyBorder="1" applyAlignment="1">
      <alignment horizontal="center"/>
    </xf>
    <xf numFmtId="0" fontId="0" fillId="5" borderId="20" xfId="0" applyFill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8" fontId="1" fillId="4" borderId="12" xfId="0" applyNumberFormat="1" applyFon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 vertical="center" wrapText="1"/>
    </xf>
    <xf numFmtId="8" fontId="0" fillId="0" borderId="7" xfId="0" applyNumberForma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8" fontId="0" fillId="3" borderId="7" xfId="0" applyNumberFormat="1" applyFill="1" applyBorder="1" applyAlignment="1">
      <alignment horizontal="center" vertical="center" wrapText="1"/>
    </xf>
    <xf numFmtId="8" fontId="1" fillId="4" borderId="8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/>
    </xf>
    <xf numFmtId="8" fontId="7" fillId="0" borderId="4" xfId="0" applyNumberFormat="1" applyFont="1" applyBorder="1" applyAlignment="1">
      <alignment horizontal="center" vertical="top" wrapText="1"/>
    </xf>
    <xf numFmtId="8" fontId="7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/>
    </xf>
    <xf numFmtId="0" fontId="0" fillId="0" borderId="5" xfId="0" applyBorder="1"/>
    <xf numFmtId="0" fontId="0" fillId="0" borderId="18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0" fillId="0" borderId="17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workbookViewId="0">
      <selection activeCell="B28" sqref="B28"/>
    </sheetView>
  </sheetViews>
  <sheetFormatPr defaultRowHeight="15" x14ac:dyDescent="0.25"/>
  <cols>
    <col min="1" max="1" width="5.5703125" customWidth="1"/>
    <col min="2" max="2" width="50.5703125" customWidth="1"/>
    <col min="3" max="3" width="17" customWidth="1"/>
    <col min="4" max="4" width="15" customWidth="1"/>
    <col min="5" max="5" width="14.42578125" customWidth="1"/>
    <col min="6" max="6" width="13.140625" customWidth="1"/>
    <col min="7" max="7" width="13.42578125" bestFit="1" customWidth="1"/>
    <col min="8" max="9" width="15.5703125" customWidth="1"/>
    <col min="10" max="10" width="13" customWidth="1"/>
    <col min="11" max="11" width="14.5703125" customWidth="1"/>
    <col min="12" max="12" width="14.28515625" customWidth="1"/>
    <col min="13" max="13" width="14.42578125" customWidth="1"/>
    <col min="14" max="14" width="13.42578125" customWidth="1"/>
    <col min="15" max="15" width="13.28515625" customWidth="1"/>
  </cols>
  <sheetData>
    <row r="1" spans="1:15" ht="16.5" thickBot="1" x14ac:dyDescent="0.3">
      <c r="B1" s="6" t="s">
        <v>0</v>
      </c>
    </row>
    <row r="2" spans="1:15" ht="16.5" thickTop="1" thickBot="1" x14ac:dyDescent="0.3">
      <c r="A2" s="83" t="s">
        <v>1</v>
      </c>
      <c r="B2" s="93" t="s">
        <v>2</v>
      </c>
      <c r="C2" s="95" t="s">
        <v>3</v>
      </c>
      <c r="D2" s="17" t="s">
        <v>4</v>
      </c>
      <c r="E2" s="81" t="s">
        <v>5</v>
      </c>
      <c r="F2" s="81"/>
      <c r="G2" s="81"/>
      <c r="H2" s="17" t="s">
        <v>6</v>
      </c>
      <c r="I2" s="81" t="s">
        <v>5</v>
      </c>
      <c r="J2" s="81"/>
      <c r="K2" s="81"/>
      <c r="L2" s="17" t="s">
        <v>7</v>
      </c>
      <c r="M2" s="81" t="s">
        <v>5</v>
      </c>
      <c r="N2" s="81"/>
      <c r="O2" s="82"/>
    </row>
    <row r="3" spans="1:15" ht="15.75" thickBot="1" x14ac:dyDescent="0.3">
      <c r="A3" s="84"/>
      <c r="B3" s="94"/>
      <c r="C3" s="96"/>
      <c r="D3" s="18" t="s">
        <v>8</v>
      </c>
      <c r="E3" s="23" t="s">
        <v>9</v>
      </c>
      <c r="F3" s="26" t="s">
        <v>10</v>
      </c>
      <c r="G3" s="29" t="s">
        <v>11</v>
      </c>
      <c r="H3" s="32" t="s">
        <v>12</v>
      </c>
      <c r="I3" s="38" t="s">
        <v>9</v>
      </c>
      <c r="J3" s="41" t="s">
        <v>10</v>
      </c>
      <c r="K3" s="43" t="s">
        <v>11</v>
      </c>
      <c r="L3" s="32" t="s">
        <v>13</v>
      </c>
      <c r="M3" s="38" t="s">
        <v>9</v>
      </c>
      <c r="N3" s="41" t="s">
        <v>10</v>
      </c>
      <c r="O3" s="41" t="s">
        <v>11</v>
      </c>
    </row>
    <row r="4" spans="1:15" x14ac:dyDescent="0.25">
      <c r="A4" s="83"/>
      <c r="B4" s="83" t="s">
        <v>14</v>
      </c>
      <c r="C4" s="85"/>
      <c r="D4" s="19" t="s">
        <v>15</v>
      </c>
      <c r="E4" s="87"/>
      <c r="F4" s="89"/>
      <c r="G4" s="91"/>
      <c r="H4" s="33" t="s">
        <v>16</v>
      </c>
      <c r="I4" s="77"/>
      <c r="J4" s="79"/>
      <c r="K4" s="75"/>
      <c r="L4" s="33" t="s">
        <v>15</v>
      </c>
      <c r="M4" s="77"/>
      <c r="N4" s="79"/>
      <c r="O4" s="79"/>
    </row>
    <row r="5" spans="1:15" ht="15.75" thickBot="1" x14ac:dyDescent="0.3">
      <c r="A5" s="84"/>
      <c r="B5" s="84"/>
      <c r="C5" s="86"/>
      <c r="D5" s="20" t="s">
        <v>17</v>
      </c>
      <c r="E5" s="88"/>
      <c r="F5" s="90"/>
      <c r="G5" s="92"/>
      <c r="H5" s="34" t="s">
        <v>18</v>
      </c>
      <c r="I5" s="78"/>
      <c r="J5" s="80"/>
      <c r="K5" s="76"/>
      <c r="L5" s="34" t="s">
        <v>18</v>
      </c>
      <c r="M5" s="78"/>
      <c r="N5" s="80"/>
      <c r="O5" s="80"/>
    </row>
    <row r="6" spans="1:15" ht="25.5" customHeight="1" thickBot="1" x14ac:dyDescent="0.3">
      <c r="A6" s="1"/>
      <c r="B6" s="7" t="s">
        <v>19</v>
      </c>
      <c r="C6" s="14"/>
      <c r="D6" s="21"/>
      <c r="E6" s="51"/>
      <c r="F6" s="54"/>
      <c r="G6" s="57"/>
      <c r="H6" s="60"/>
      <c r="I6" s="51"/>
      <c r="J6" s="64"/>
      <c r="K6" s="71"/>
      <c r="L6" s="60"/>
      <c r="M6" s="51"/>
      <c r="N6" s="64"/>
      <c r="O6" s="65"/>
    </row>
    <row r="7" spans="1:15" ht="43.5" customHeight="1" thickBot="1" x14ac:dyDescent="0.3">
      <c r="A7" s="2" t="s">
        <v>20</v>
      </c>
      <c r="B7" s="8" t="s">
        <v>21</v>
      </c>
      <c r="C7" s="66">
        <v>0</v>
      </c>
      <c r="D7" s="46">
        <v>0</v>
      </c>
      <c r="E7" s="24">
        <f>D7*(1-20%)</f>
        <v>0</v>
      </c>
      <c r="F7" s="27">
        <f>D7*(1-80%)</f>
        <v>0</v>
      </c>
      <c r="G7" s="30">
        <f>SUM(E7,F7)</f>
        <v>0</v>
      </c>
      <c r="H7" s="35">
        <v>0</v>
      </c>
      <c r="I7" s="39">
        <f>H7*(1-20%)</f>
        <v>0</v>
      </c>
      <c r="J7" s="42">
        <f>H7*(1-80%)</f>
        <v>0</v>
      </c>
      <c r="K7" s="44">
        <f>SUM(I7+J7)</f>
        <v>0</v>
      </c>
      <c r="L7" s="35">
        <v>0</v>
      </c>
      <c r="M7" s="39">
        <f>L7*(1-20%)</f>
        <v>0</v>
      </c>
      <c r="N7" s="42">
        <f>L7*(1-80%)</f>
        <v>0</v>
      </c>
      <c r="O7" s="42">
        <f>SUM(M7+N7)</f>
        <v>0</v>
      </c>
    </row>
    <row r="8" spans="1:15" ht="27.75" customHeight="1" thickBot="1" x14ac:dyDescent="0.3">
      <c r="A8" s="3" t="s">
        <v>22</v>
      </c>
      <c r="B8" s="9" t="s">
        <v>23</v>
      </c>
      <c r="C8" s="67"/>
      <c r="D8" s="47">
        <v>0</v>
      </c>
      <c r="E8" s="25">
        <v>0</v>
      </c>
      <c r="F8" s="28">
        <v>0</v>
      </c>
      <c r="G8" s="31">
        <v>0</v>
      </c>
      <c r="H8" s="36">
        <v>0</v>
      </c>
      <c r="I8" s="40">
        <f>H8*(1-20.2027354%)</f>
        <v>0</v>
      </c>
      <c r="J8" s="28">
        <f>H8*(1-79.7972645%)</f>
        <v>0</v>
      </c>
      <c r="K8" s="31">
        <v>0</v>
      </c>
      <c r="L8" s="36">
        <v>0</v>
      </c>
      <c r="M8" s="40">
        <f>L8*(1-20.2027353978%)</f>
        <v>0</v>
      </c>
      <c r="N8" s="28">
        <f>L8*(1-79.7972646021%)</f>
        <v>0</v>
      </c>
      <c r="O8" s="28">
        <v>0</v>
      </c>
    </row>
    <row r="9" spans="1:15" ht="26.25" customHeight="1" thickBot="1" x14ac:dyDescent="0.3">
      <c r="A9" s="4" t="s">
        <v>24</v>
      </c>
      <c r="B9" s="9" t="s">
        <v>25</v>
      </c>
      <c r="C9" s="67"/>
      <c r="D9" s="47">
        <v>0</v>
      </c>
      <c r="E9" s="25">
        <v>0</v>
      </c>
      <c r="F9" s="28">
        <v>0</v>
      </c>
      <c r="G9" s="31">
        <v>0</v>
      </c>
      <c r="H9" s="36">
        <v>0</v>
      </c>
      <c r="I9" s="40">
        <f>H9*(1-20.2027354%)</f>
        <v>0</v>
      </c>
      <c r="J9" s="28">
        <f>H9*(1-79.7972645%)</f>
        <v>0</v>
      </c>
      <c r="K9" s="31">
        <v>0</v>
      </c>
      <c r="L9" s="36">
        <v>0</v>
      </c>
      <c r="M9" s="40">
        <f>L9*(1-20.2027353978%)</f>
        <v>0</v>
      </c>
      <c r="N9" s="28">
        <f>L9*(1-79.7972646021%)</f>
        <v>0</v>
      </c>
      <c r="O9" s="28">
        <v>0</v>
      </c>
    </row>
    <row r="10" spans="1:15" ht="25.5" customHeight="1" thickBot="1" x14ac:dyDescent="0.3">
      <c r="A10" s="3" t="s">
        <v>26</v>
      </c>
      <c r="B10" s="9" t="s">
        <v>36</v>
      </c>
      <c r="C10" s="67"/>
      <c r="D10" s="48">
        <v>0</v>
      </c>
      <c r="E10" s="25">
        <v>0</v>
      </c>
      <c r="F10" s="28">
        <v>0</v>
      </c>
      <c r="G10" s="31">
        <v>0</v>
      </c>
      <c r="H10" s="36">
        <v>0</v>
      </c>
      <c r="I10" s="40">
        <f>H10*(1-20.2027354%)</f>
        <v>0</v>
      </c>
      <c r="J10" s="28">
        <f>H10*(1-79.7972645%)</f>
        <v>0</v>
      </c>
      <c r="K10" s="31">
        <v>0</v>
      </c>
      <c r="L10" s="36">
        <v>0</v>
      </c>
      <c r="M10" s="40">
        <f>L10*(1-20.2027353978%)</f>
        <v>0</v>
      </c>
      <c r="N10" s="28">
        <f>L10*(1-79.7972646021%)</f>
        <v>0</v>
      </c>
      <c r="O10" s="28">
        <v>0</v>
      </c>
    </row>
    <row r="11" spans="1:15" ht="24" customHeight="1" thickBot="1" x14ac:dyDescent="0.3">
      <c r="A11" s="1"/>
      <c r="B11" s="7" t="s">
        <v>37</v>
      </c>
      <c r="C11" s="68"/>
      <c r="D11" s="49"/>
      <c r="E11" s="52"/>
      <c r="F11" s="55"/>
      <c r="G11" s="58"/>
      <c r="H11" s="61"/>
      <c r="I11" s="63"/>
      <c r="J11" s="55"/>
      <c r="K11" s="58"/>
      <c r="L11" s="61"/>
      <c r="M11" s="63"/>
      <c r="N11" s="55"/>
      <c r="O11" s="55"/>
    </row>
    <row r="12" spans="1:15" ht="42" customHeight="1" thickBot="1" x14ac:dyDescent="0.3">
      <c r="A12" s="2" t="s">
        <v>27</v>
      </c>
      <c r="B12" s="8" t="s">
        <v>28</v>
      </c>
      <c r="C12" s="69">
        <v>0</v>
      </c>
      <c r="D12" s="46">
        <v>0</v>
      </c>
      <c r="E12" s="39">
        <f>D12*(1-20%)</f>
        <v>0</v>
      </c>
      <c r="F12" s="42">
        <f>D12*(1-80%)</f>
        <v>0</v>
      </c>
      <c r="G12" s="44">
        <f>SUM(E12,F12)</f>
        <v>0</v>
      </c>
      <c r="H12" s="45">
        <v>0</v>
      </c>
      <c r="I12" s="39">
        <f>H12*(1-20%)</f>
        <v>0</v>
      </c>
      <c r="J12" s="42">
        <f>H12*(1-80%)</f>
        <v>0</v>
      </c>
      <c r="K12" s="44">
        <f>SUM(I12+J12)</f>
        <v>0</v>
      </c>
      <c r="L12" s="45">
        <v>0</v>
      </c>
      <c r="M12" s="39">
        <f>L12*(1-20%)</f>
        <v>0</v>
      </c>
      <c r="N12" s="42">
        <f>L12*(1-80%)</f>
        <v>0</v>
      </c>
      <c r="O12" s="42">
        <f>SUM(M12+N12)</f>
        <v>0</v>
      </c>
    </row>
    <row r="13" spans="1:15" ht="28.5" customHeight="1" thickBot="1" x14ac:dyDescent="0.3">
      <c r="A13" s="3" t="s">
        <v>29</v>
      </c>
      <c r="B13" s="9" t="s">
        <v>23</v>
      </c>
      <c r="C13" s="15"/>
      <c r="D13" s="47">
        <v>0</v>
      </c>
      <c r="E13" s="25">
        <f>D13*(1-20.2027354%)</f>
        <v>0</v>
      </c>
      <c r="F13" s="28">
        <f>D13*(1-79.7972645%)</f>
        <v>0</v>
      </c>
      <c r="G13" s="31">
        <v>0</v>
      </c>
      <c r="H13" s="36">
        <v>0</v>
      </c>
      <c r="I13" s="25">
        <f>H13*(1-20.2027354%)</f>
        <v>0</v>
      </c>
      <c r="J13" s="40">
        <f>H13*(1-79.7972645%)</f>
        <v>0</v>
      </c>
      <c r="K13" s="31">
        <v>0</v>
      </c>
      <c r="L13" s="36">
        <v>0</v>
      </c>
      <c r="M13" s="25">
        <f>L13*(1-20.2027353978%)</f>
        <v>0</v>
      </c>
      <c r="N13" s="40">
        <f>L13*(1-79.7972646021%)</f>
        <v>0</v>
      </c>
      <c r="O13" s="28">
        <v>0</v>
      </c>
    </row>
    <row r="14" spans="1:15" ht="24.75" customHeight="1" thickBot="1" x14ac:dyDescent="0.3">
      <c r="A14" s="3" t="s">
        <v>30</v>
      </c>
      <c r="B14" s="9" t="s">
        <v>25</v>
      </c>
      <c r="C14" s="15"/>
      <c r="D14" s="47">
        <v>0</v>
      </c>
      <c r="E14" s="25">
        <f>D14*(1-20.2027354%)</f>
        <v>0</v>
      </c>
      <c r="F14" s="28">
        <f>D14*(1-79.7972645%)</f>
        <v>0</v>
      </c>
      <c r="G14" s="31">
        <v>0</v>
      </c>
      <c r="H14" s="36">
        <v>0</v>
      </c>
      <c r="I14" s="25">
        <f>H14*(1-20.2027354%)</f>
        <v>0</v>
      </c>
      <c r="J14" s="40">
        <f>H14*(1-79.7972645%)</f>
        <v>0</v>
      </c>
      <c r="K14" s="31">
        <v>0</v>
      </c>
      <c r="L14" s="36">
        <v>0</v>
      </c>
      <c r="M14" s="25">
        <f>L14*(1-20.2027354%)</f>
        <v>0</v>
      </c>
      <c r="N14" s="40">
        <f>L14*(1-79.7972645%)</f>
        <v>0</v>
      </c>
      <c r="O14" s="28">
        <v>0</v>
      </c>
    </row>
    <row r="15" spans="1:15" ht="22.5" customHeight="1" thickBot="1" x14ac:dyDescent="0.3">
      <c r="A15" s="3" t="s">
        <v>31</v>
      </c>
      <c r="B15" s="9" t="s">
        <v>36</v>
      </c>
      <c r="C15" s="15"/>
      <c r="D15" s="48">
        <v>0</v>
      </c>
      <c r="E15" s="25">
        <v>0</v>
      </c>
      <c r="F15" s="28">
        <v>0</v>
      </c>
      <c r="G15" s="31">
        <v>0</v>
      </c>
      <c r="H15" s="36">
        <v>0</v>
      </c>
      <c r="I15" s="25">
        <f>H15*(1-20.2027354%)</f>
        <v>0</v>
      </c>
      <c r="J15" s="40">
        <f>H15*(1-79.7972645%)</f>
        <v>0</v>
      </c>
      <c r="K15" s="31">
        <v>0</v>
      </c>
      <c r="L15" s="36">
        <v>0</v>
      </c>
      <c r="M15" s="25">
        <v>0</v>
      </c>
      <c r="N15" s="40">
        <v>0</v>
      </c>
      <c r="O15" s="28">
        <v>0</v>
      </c>
    </row>
    <row r="16" spans="1:15" ht="15.75" thickBot="1" x14ac:dyDescent="0.3">
      <c r="A16" s="5"/>
      <c r="B16" s="10" t="s">
        <v>11</v>
      </c>
      <c r="C16" s="70">
        <f>SUM(C12+C7)</f>
        <v>0</v>
      </c>
      <c r="D16" s="50">
        <f>C16*(1-80%)</f>
        <v>0</v>
      </c>
      <c r="E16" s="53">
        <f>SUM(E7+E12)</f>
        <v>0</v>
      </c>
      <c r="F16" s="56">
        <f>SUM(F7+F12)</f>
        <v>0</v>
      </c>
      <c r="G16" s="59">
        <f t="shared" ref="G16:O16" si="0">SUM(G7,G12)</f>
        <v>0</v>
      </c>
      <c r="H16" s="62">
        <f t="shared" si="0"/>
        <v>0</v>
      </c>
      <c r="I16" s="25">
        <f t="shared" si="0"/>
        <v>0</v>
      </c>
      <c r="J16" s="28">
        <f t="shared" si="0"/>
        <v>0</v>
      </c>
      <c r="K16" s="31">
        <f t="shared" si="0"/>
        <v>0</v>
      </c>
      <c r="L16" s="62">
        <f t="shared" si="0"/>
        <v>0</v>
      </c>
      <c r="M16" s="25">
        <f t="shared" si="0"/>
        <v>0</v>
      </c>
      <c r="N16" s="28">
        <f t="shared" si="0"/>
        <v>0</v>
      </c>
      <c r="O16" s="28">
        <f t="shared" si="0"/>
        <v>0</v>
      </c>
    </row>
    <row r="17" spans="1:12" ht="21.75" customHeight="1" thickBot="1" x14ac:dyDescent="0.3">
      <c r="A17" s="5"/>
      <c r="B17" s="11" t="s">
        <v>32</v>
      </c>
      <c r="C17" s="16"/>
      <c r="D17" s="22"/>
      <c r="H17" s="37"/>
      <c r="L17" s="37"/>
    </row>
    <row r="18" spans="1:12" ht="15.75" thickBot="1" x14ac:dyDescent="0.3">
      <c r="B18" s="12" t="s">
        <v>33</v>
      </c>
      <c r="C18" s="73">
        <v>0</v>
      </c>
      <c r="D18" s="72">
        <f>C18*(1-80%)</f>
        <v>0</v>
      </c>
      <c r="H18" s="73">
        <v>0</v>
      </c>
      <c r="L18" s="73">
        <v>0</v>
      </c>
    </row>
    <row r="19" spans="1:12" ht="15.75" thickBot="1" x14ac:dyDescent="0.3">
      <c r="B19" s="12" t="s">
        <v>34</v>
      </c>
      <c r="C19" s="73">
        <v>0</v>
      </c>
      <c r="D19" s="72">
        <v>0</v>
      </c>
      <c r="H19" s="73">
        <v>0</v>
      </c>
      <c r="L19" s="73">
        <v>0</v>
      </c>
    </row>
    <row r="20" spans="1:12" ht="15.75" thickBot="1" x14ac:dyDescent="0.3">
      <c r="B20" s="13" t="s">
        <v>35</v>
      </c>
      <c r="C20" s="74">
        <v>0</v>
      </c>
      <c r="D20" s="74">
        <v>0</v>
      </c>
      <c r="H20" s="74">
        <v>0</v>
      </c>
      <c r="L20" s="74">
        <v>0</v>
      </c>
    </row>
  </sheetData>
  <mergeCells count="18">
    <mergeCell ref="G4:G5"/>
    <mergeCell ref="I4:I5"/>
    <mergeCell ref="J4:J5"/>
    <mergeCell ref="A2:A3"/>
    <mergeCell ref="B2:B3"/>
    <mergeCell ref="C2:C3"/>
    <mergeCell ref="E2:G2"/>
    <mergeCell ref="A4:A5"/>
    <mergeCell ref="B4:B5"/>
    <mergeCell ref="C4:C5"/>
    <mergeCell ref="E4:E5"/>
    <mergeCell ref="F4:F5"/>
    <mergeCell ref="K4:K5"/>
    <mergeCell ref="M4:M5"/>
    <mergeCell ref="N4:N5"/>
    <mergeCell ref="O4:O5"/>
    <mergeCell ref="I2:K2"/>
    <mergeCell ref="M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rzeczowo-finansowy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Pacek</dc:creator>
  <cp:lastModifiedBy>Jacek Piotrowski</cp:lastModifiedBy>
  <dcterms:created xsi:type="dcterms:W3CDTF">2015-06-05T18:19:34Z</dcterms:created>
  <dcterms:modified xsi:type="dcterms:W3CDTF">2024-06-25T12:09:49Z</dcterms:modified>
</cp:coreProperties>
</file>