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 nr 1" sheetId="1" r:id="rId1"/>
    <sheet name="zał. nr 2" sheetId="2" r:id="rId2"/>
    <sheet name="zał nr 3" sheetId="3" r:id="rId3"/>
    <sheet name="zał nr 4" sheetId="4" r:id="rId4"/>
    <sheet name="zał nr 5" sheetId="5" r:id="rId5"/>
    <sheet name="zał. nr 6" sheetId="6" r:id="rId6"/>
  </sheets>
  <definedNames/>
  <calcPr fullCalcOnLoad="1"/>
</workbook>
</file>

<file path=xl/sharedStrings.xml><?xml version="1.0" encoding="utf-8"?>
<sst xmlns="http://schemas.openxmlformats.org/spreadsheetml/2006/main" count="357" uniqueCount="228">
  <si>
    <t>Dział</t>
  </si>
  <si>
    <t>Ogółem</t>
  </si>
  <si>
    <t>Lp.</t>
  </si>
  <si>
    <t>Planowane wydatki</t>
  </si>
  <si>
    <t>Wykonanie dwóch bramek na boisku sportowym na gruncie gminnym, niwelacja boiska, zakup murawy w m. Choinek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</si>
  <si>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</si>
  <si>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</si>
  <si>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</si>
  <si>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</si>
  <si>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</si>
  <si>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</si>
  <si>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</si>
  <si>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</si>
  <si>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</si>
  <si>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</si>
  <si>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</si>
  <si>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</si>
  <si>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</si>
  <si>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</si>
  <si>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4 500 000,00
C.     127 500,00
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</si>
  <si>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</si>
  <si>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</si>
  <si>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</si>
  <si>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</si>
  <si>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</si>
  <si>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</si>
  <si>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</si>
  <si>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72 000,00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</si>
  <si>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</si>
  <si>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</si>
  <si>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</si>
  <si>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</si>
  <si>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</si>
  <si>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</si>
  <si>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</si>
  <si>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</si>
  <si>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</si>
  <si>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</si>
  <si>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</si>
  <si>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</si>
  <si>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A.      
B. 1 626 407,00
C. 191 342,00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</si>
  <si>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</si>
  <si>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</si>
  <si>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</si>
  <si>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</si>
  <si>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</si>
  <si>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75 000,00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</si>
  <si>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</si>
  <si>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</si>
  <si>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</si>
  <si>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</si>
  <si>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</si>
  <si>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</si>
  <si>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</si>
  <si>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Razem 600</t>
  </si>
  <si>
    <t>A. 75 000,00  
B. 3 058 687,00
C.  191 342,00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</si>
  <si>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</si>
  <si>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</si>
  <si>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</si>
  <si>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</si>
  <si>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</si>
  <si>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</si>
  <si>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</si>
  <si>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</si>
  <si>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</si>
  <si>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</si>
  <si>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</si>
  <si>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</si>
  <si>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</si>
  <si>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</si>
  <si>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Zakupy inwestycyjne – wykup działek</t>
  </si>
  <si>
    <t>Razem 700</t>
  </si>
  <si>
    <t>A.      
B. 252 309,40
C. 3 620 000,00</t>
  </si>
  <si>
    <t>Zakup kopiarki</t>
  </si>
  <si>
    <t>Zakup zestawów komputerowych</t>
  </si>
  <si>
    <t>Razem 750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</si>
  <si>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</si>
  <si>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</si>
  <si>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</si>
  <si>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</si>
  <si>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</si>
  <si>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</si>
  <si>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</si>
  <si>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</si>
  <si>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</si>
  <si>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</si>
  <si>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</si>
  <si>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</si>
  <si>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</si>
  <si>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466 500,00
C.</t>
  </si>
  <si>
    <t>Budowa i rozbudowa oświetlenia drogowego.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</si>
  <si>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</si>
  <si>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</si>
  <si>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</si>
  <si>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</si>
  <si>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</si>
  <si>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</si>
  <si>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</si>
  <si>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</si>
  <si>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</si>
  <si>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</si>
  <si>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188 850,00 
B. 11 002 678,40
C.   4 198 842,00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</si>
  <si>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</si>
  <si>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</si>
  <si>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</si>
  <si>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</si>
  <si>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</si>
  <si>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wpłaty osób fizycznych za wykonanie przyłączy wodociągowych</t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</si>
  <si>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</si>
  <si>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</si>
  <si>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</si>
  <si>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</si>
  <si>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>W budżecie uwzględniono wydatki z kolumn 8 i 9 tabeli. Pozostałe wartości z kolumny 10 zostaną urealnione w miarę pozyskiwania środków.</t>
  </si>
  <si>
    <t>Budowa chodnika z kostki brukowej w pasie drogi gminnej w Białem na długości ok.. 150 mb.</t>
  </si>
  <si>
    <t xml:space="preserve">A.    50 000,00     
B. 110 500,00
C.
</t>
  </si>
  <si>
    <t>PO ZMIANIE</t>
  </si>
  <si>
    <t xml:space="preserve">                                  </t>
  </si>
  <si>
    <t>Planowane wydatki na 2010 r</t>
  </si>
  <si>
    <t>Rozdział</t>
  </si>
  <si>
    <t>Nazwa działu i rozdziału</t>
  </si>
  <si>
    <t>z tego :</t>
  </si>
  <si>
    <t>bieżące</t>
  </si>
  <si>
    <t>majątkowe</t>
  </si>
  <si>
    <t>Przed zmianą</t>
  </si>
  <si>
    <t>Zmiana</t>
  </si>
  <si>
    <t xml:space="preserve"> Po zmianie</t>
  </si>
  <si>
    <t>852</t>
  </si>
  <si>
    <t>POMOC SPOŁECZNA</t>
  </si>
  <si>
    <t>85219</t>
  </si>
  <si>
    <t>Ośrodki Pomocy Społecznej</t>
  </si>
  <si>
    <t>Wydatki ogółem</t>
  </si>
  <si>
    <t>WYDATKI BIEŻĄCE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</si>
  <si>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</si>
  <si>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</si>
  <si>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</si>
  <si>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</si>
  <si>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</si>
  <si>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</si>
  <si>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</si>
  <si>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</si>
  <si>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</si>
  <si>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</si>
  <si>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Ośrodki Pomocy Społecznej.</t>
  </si>
  <si>
    <t>Pozostała działalność.</t>
  </si>
  <si>
    <t>Ogółem wydatki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</si>
  <si>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</si>
  <si>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</si>
  <si>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</si>
  <si>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</si>
  <si>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</si>
  <si>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Dochody ogółem</t>
  </si>
  <si>
    <t>Pozostała działalność</t>
  </si>
  <si>
    <r>
      <t xml:space="preserve">                                          </t>
    </r>
    <r>
      <rPr>
        <b/>
        <sz val="10"/>
        <rFont val="Times New Roman"/>
        <family val="1"/>
      </rPr>
      <t>WYDATKI</t>
    </r>
  </si>
  <si>
    <t xml:space="preserve">     - ………………….</t>
  </si>
  <si>
    <t xml:space="preserve">RAZEM  </t>
  </si>
  <si>
    <t>** środki własne jst, współfinansowanie z budżetu państwa oraz inne</t>
  </si>
  <si>
    <t>* wydatki obejmują wydatki bieżące i majątkowe (dotyczące inwestycji rocznych i ujętych w wieloletnim programie inwestycyjnym)</t>
  </si>
  <si>
    <t>Ogółem (1+2)</t>
  </si>
  <si>
    <t>2012 r.</t>
  </si>
  <si>
    <t>2011 r.</t>
  </si>
  <si>
    <t>Wydatki:</t>
  </si>
  <si>
    <t>z tego: 2010 r.</t>
  </si>
  <si>
    <t>Razem wydatki:</t>
  </si>
  <si>
    <t>Nazwa projektu:</t>
  </si>
  <si>
    <t>Działanie:</t>
  </si>
  <si>
    <t>Priorytet:</t>
  </si>
  <si>
    <t>Program Operacyjny Kapitał Ludzki – Nr 1/POKL/7.1.1/2010- Rozwój i upowszechnianie aktywnej integracji przez Ośrodki Pomocy Społecznej „ Można Inaczej”</t>
  </si>
  <si>
    <t>Program:</t>
  </si>
  <si>
    <t>Wydatki bieżące razem:</t>
  </si>
  <si>
    <t>2.3</t>
  </si>
  <si>
    <t>2013 r</t>
  </si>
  <si>
    <t>852-85295</t>
  </si>
  <si>
    <t>Poakcesyjny Program Wsparcia Obszarów Wiejskich</t>
  </si>
  <si>
    <t>2.2</t>
  </si>
  <si>
    <t>801-80195</t>
  </si>
  <si>
    <t xml:space="preserve">         Program Operacyjny Kapitał Ludzki   - Działanie 9.5 Oddolne inicjatywy edukacyjne na obszarach wiejskich „Pomysł Na Sukces'                                                   </t>
  </si>
  <si>
    <t>2.1</t>
  </si>
  <si>
    <t>1.1</t>
  </si>
  <si>
    <t>Wydatki majątkowe razem:</t>
  </si>
  <si>
    <t>art. 5 ust. 1 
pkt 3 uofp</t>
  </si>
  <si>
    <t>obligacje</t>
  </si>
  <si>
    <t>pożyczki i kredyty</t>
  </si>
  <si>
    <t>art. 5 ust. 1 
pkt 2 uofp</t>
  </si>
  <si>
    <t>pozostałe**</t>
  </si>
  <si>
    <t>pożyczki
i kredyty</t>
  </si>
  <si>
    <t>z tego, źródła finansowania:</t>
  </si>
  <si>
    <r>
      <t xml:space="preserve">Wydatki razem </t>
    </r>
    <r>
      <rPr>
        <sz val="6"/>
        <rFont val="Times New Roman"/>
        <family val="1"/>
      </rPr>
      <t>(14+15+16+17)</t>
    </r>
  </si>
  <si>
    <t>Wydatki razem (10+11+12)</t>
  </si>
  <si>
    <t>Środki z budżetu UE i inne</t>
  </si>
  <si>
    <t>Środki z budżetu krajowego**</t>
  </si>
  <si>
    <t>z tego:</t>
  </si>
  <si>
    <t>Wydatki razem (9+13)</t>
  </si>
  <si>
    <t>2010 r.</t>
  </si>
  <si>
    <t>Środki
z budżetu UE i inne art. 5 ust. 1 
pkt 2  i 3
 uofp</t>
  </si>
  <si>
    <t>Środki
z budżetu krajowego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</si>
  <si>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</si>
  <si>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</si>
  <si>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</si>
  <si>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</si>
  <si>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Wydatki* na programy i projekty finansowane z udziałem środków europejskich i innych środków pochodzących ze źródeł zagranicznych niepodlegających zwrotowi</t>
  </si>
  <si>
    <t xml:space="preserve">Dochody i wydatki związane z realizacją zadań wykonywanych na mocy porozumień z organami administracji rządowej </t>
  </si>
  <si>
    <t>Nazwa zadania</t>
  </si>
  <si>
    <t>Dotacje
ogółem</t>
  </si>
  <si>
    <t xml:space="preserve">Wydatki
ogółem
</t>
  </si>
  <si>
    <t>wydatki bieżące</t>
  </si>
  <si>
    <t>wydatki majątkowe</t>
  </si>
  <si>
    <t>Intergacja społeczna w ramach Poakcesyjnego Programu Wsparcia Obszarów Wiejskich</t>
  </si>
  <si>
    <t>85395</t>
  </si>
  <si>
    <t>853</t>
  </si>
  <si>
    <t>POZOSTAŁE ZADANIA W ZAKRESIE POLITYKI SPOŁECZNEJ</t>
  </si>
  <si>
    <t>853-85395</t>
  </si>
  <si>
    <t>Świadczenia rodzinne, świadczenie z funduszu alimentacyjnego oraz składki na ubezpieczenia emerytalne i rentowe z ubezpieczenia społecznego</t>
  </si>
  <si>
    <t>EDUKACYJNA OPIEKA WYCHOWAWCZA</t>
  </si>
  <si>
    <t>Dotacje rozwojowe oraz środki na finansowanie WPR</t>
  </si>
  <si>
    <t>Opracowanie projektów budowlanych dróg gminnych : m.in.. Białe - Antoninów, Polesie - Ratajki/Budy Kozickie, Wola Dziankowska (granica gminy) - Rębów, Bierzewice.</t>
  </si>
  <si>
    <t>zmiana</t>
  </si>
  <si>
    <t>A.      
B.
C.     75 000,00</t>
  </si>
  <si>
    <t xml:space="preserve">A.      
B. 7 095 908,00
C.    390500,00 </t>
  </si>
  <si>
    <t xml:space="preserve">                      Załącznik nr 6 do uchwały Rady Gminy Gostynin Nr 242/XLII/2010</t>
  </si>
  <si>
    <t>z dnia  31 maja 2010</t>
  </si>
  <si>
    <t>Załącznik nr 5   do uchwały Rady Gminy Nr   242/XLII/2010</t>
  </si>
  <si>
    <t>z dnia  31 maja 2010 roku.</t>
  </si>
  <si>
    <t>Załącznik Nr 4  do Uchwały nr Rady Gminy Gostynin Nr   242/XLII/2010</t>
  </si>
  <si>
    <t>z dnia     31 maja 2010 roku.</t>
  </si>
  <si>
    <t>Załącznik Nr 3 do  Uchwały Rady Gminy Gostynin  Nr 242/XLII/2010</t>
  </si>
  <si>
    <t>Załącznik nr 2 do uchwały nr  242 /XLII/2010</t>
  </si>
  <si>
    <t>z dnia 31 maja 2010 roku.</t>
  </si>
  <si>
    <t>Załącznik nr 1 do Uchwały Rady Gminy Nr 242/XLII/2010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</si>
</sst>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#.0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"/>
    <numFmt numFmtId="174" formatCode="#,##0.000"/>
  </numFmts>
  <fonts count="5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6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3" fontId="4" fillId="0" borderId="0" xfId="56" applyNumberFormat="1" applyFont="1" applyBorder="1" applyAlignment="1">
      <alignment vertical="center" wrapText="1"/>
      <protection/>
    </xf>
    <xf numFmtId="0" fontId="4" fillId="0" borderId="0" xfId="56" applyFont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left" vertical="center" wrapText="1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right"/>
      <protection/>
    </xf>
    <xf numFmtId="0" fontId="7" fillId="0" borderId="0" xfId="0" applyFont="1" applyAlignment="1">
      <alignment/>
    </xf>
    <xf numFmtId="0" fontId="10" fillId="33" borderId="11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" fontId="1" fillId="0" borderId="12" xfId="54" applyNumberFormat="1" applyFont="1" applyBorder="1" applyAlignment="1">
      <alignment vertical="center"/>
      <protection/>
    </xf>
    <xf numFmtId="4" fontId="1" fillId="0" borderId="13" xfId="54" applyNumberFormat="1" applyFont="1" applyBorder="1" applyAlignment="1">
      <alignment vertical="center"/>
      <protection/>
    </xf>
    <xf numFmtId="4" fontId="1" fillId="0" borderId="14" xfId="54" applyNumberFormat="1" applyFont="1" applyBorder="1" applyAlignment="1">
      <alignment vertical="center"/>
      <protection/>
    </xf>
    <xf numFmtId="0" fontId="1" fillId="0" borderId="12" xfId="54" applyFont="1" applyBorder="1" applyAlignment="1">
      <alignment horizontal="left" vertical="center" wrapText="1"/>
      <protection/>
    </xf>
    <xf numFmtId="4" fontId="2" fillId="0" borderId="11" xfId="54" applyNumberFormat="1" applyFont="1" applyBorder="1" applyAlignment="1">
      <alignment vertical="center"/>
      <protection/>
    </xf>
    <xf numFmtId="4" fontId="2" fillId="0" borderId="15" xfId="54" applyNumberFormat="1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14" xfId="55" applyNumberFormat="1" applyFont="1" applyBorder="1" applyAlignment="1">
      <alignment vertical="center"/>
      <protection/>
    </xf>
    <xf numFmtId="4" fontId="7" fillId="0" borderId="0" xfId="0" applyNumberFormat="1" applyFont="1" applyAlignment="1">
      <alignment/>
    </xf>
    <xf numFmtId="0" fontId="7" fillId="0" borderId="11" xfId="55" applyFont="1" applyBorder="1" applyAlignment="1">
      <alignment vertical="center" wrapText="1"/>
      <protection/>
    </xf>
    <xf numFmtId="4" fontId="11" fillId="0" borderId="11" xfId="55" applyNumberFormat="1" applyFont="1" applyBorder="1" applyAlignment="1">
      <alignment vertical="center"/>
      <protection/>
    </xf>
    <xf numFmtId="4" fontId="11" fillId="0" borderId="11" xfId="55" applyNumberFormat="1" applyFont="1" applyBorder="1" applyAlignment="1" quotePrefix="1">
      <alignment vertical="center"/>
      <protection/>
    </xf>
    <xf numFmtId="4" fontId="12" fillId="0" borderId="11" xfId="55" applyNumberFormat="1" applyFont="1" applyBorder="1" applyAlignment="1">
      <alignment vertical="center"/>
      <protection/>
    </xf>
    <xf numFmtId="4" fontId="12" fillId="0" borderId="18" xfId="55" applyNumberFormat="1" applyFont="1" applyBorder="1" applyAlignment="1">
      <alignment vertical="center"/>
      <protection/>
    </xf>
    <xf numFmtId="4" fontId="1" fillId="0" borderId="18" xfId="55" applyNumberFormat="1" applyFont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3" fontId="7" fillId="0" borderId="0" xfId="55" applyNumberFormat="1" applyFont="1">
      <alignment/>
      <protection/>
    </xf>
    <xf numFmtId="0" fontId="7" fillId="0" borderId="0" xfId="55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right" vertical="center"/>
      <protection/>
    </xf>
    <xf numFmtId="0" fontId="8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right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11" fillId="0" borderId="11" xfId="52" applyFont="1" applyBorder="1" applyAlignment="1">
      <alignment vertical="center" wrapText="1"/>
      <protection/>
    </xf>
    <xf numFmtId="4" fontId="11" fillId="0" borderId="11" xfId="52" applyNumberFormat="1" applyFont="1" applyBorder="1" applyAlignment="1">
      <alignment horizontal="right" vertical="center"/>
      <protection/>
    </xf>
    <xf numFmtId="4" fontId="11" fillId="0" borderId="11" xfId="52" applyNumberFormat="1" applyFont="1" applyBorder="1" applyAlignment="1">
      <alignment vertical="center" wrapText="1"/>
      <protection/>
    </xf>
    <xf numFmtId="0" fontId="11" fillId="0" borderId="11" xfId="52" applyFont="1" applyBorder="1" applyAlignment="1">
      <alignment vertical="center"/>
      <protection/>
    </xf>
    <xf numFmtId="0" fontId="11" fillId="0" borderId="11" xfId="52" applyFont="1" applyBorder="1" applyAlignment="1">
      <alignment wrapText="1"/>
      <protection/>
    </xf>
    <xf numFmtId="0" fontId="11" fillId="34" borderId="11" xfId="52" applyFont="1" applyFill="1" applyBorder="1" applyAlignment="1">
      <alignment vertical="center" wrapText="1"/>
      <protection/>
    </xf>
    <xf numFmtId="169" fontId="12" fillId="34" borderId="11" xfId="52" applyNumberFormat="1" applyFont="1" applyFill="1" applyBorder="1" applyAlignment="1">
      <alignment horizontal="right" vertical="center"/>
      <protection/>
    </xf>
    <xf numFmtId="169" fontId="2" fillId="34" borderId="11" xfId="52" applyNumberFormat="1" applyFont="1" applyFill="1" applyBorder="1" applyAlignment="1">
      <alignment wrapText="1"/>
      <protection/>
    </xf>
    <xf numFmtId="169" fontId="16" fillId="34" borderId="11" xfId="52" applyNumberFormat="1" applyFont="1" applyFill="1" applyBorder="1" applyAlignment="1">
      <alignment vertical="center"/>
      <protection/>
    </xf>
    <xf numFmtId="0" fontId="16" fillId="34" borderId="11" xfId="52" applyFont="1" applyFill="1" applyBorder="1" applyAlignment="1">
      <alignment vertical="center"/>
      <protection/>
    </xf>
    <xf numFmtId="1" fontId="11" fillId="0" borderId="11" xfId="52" applyNumberFormat="1" applyFont="1" applyBorder="1" applyAlignment="1">
      <alignment horizontal="center" vertical="center"/>
      <protection/>
    </xf>
    <xf numFmtId="0" fontId="17" fillId="34" borderId="11" xfId="52" applyFont="1" applyFill="1" applyBorder="1" applyAlignment="1">
      <alignment vertical="center" wrapText="1"/>
      <protection/>
    </xf>
    <xf numFmtId="4" fontId="12" fillId="34" borderId="11" xfId="52" applyNumberFormat="1" applyFont="1" applyFill="1" applyBorder="1" applyAlignment="1">
      <alignment horizontal="right" vertical="center"/>
      <protection/>
    </xf>
    <xf numFmtId="4" fontId="16" fillId="34" borderId="11" xfId="52" applyNumberFormat="1" applyFont="1" applyFill="1" applyBorder="1" applyAlignment="1">
      <alignment vertical="center" wrapText="1"/>
      <protection/>
    </xf>
    <xf numFmtId="0" fontId="7" fillId="0" borderId="20" xfId="51" applyFont="1" applyBorder="1" applyAlignment="1">
      <alignment wrapText="1"/>
      <protection/>
    </xf>
    <xf numFmtId="4" fontId="12" fillId="34" borderId="11" xfId="52" applyNumberFormat="1" applyFont="1" applyFill="1" applyBorder="1" applyAlignment="1">
      <alignment vertical="center" wrapText="1"/>
      <protection/>
    </xf>
    <xf numFmtId="0" fontId="17" fillId="34" borderId="11" xfId="52" applyFont="1" applyFill="1" applyBorder="1" applyAlignment="1">
      <alignment vertical="center"/>
      <protection/>
    </xf>
    <xf numFmtId="0" fontId="1" fillId="0" borderId="11" xfId="52" applyFont="1" applyBorder="1" applyAlignment="1">
      <alignment vertical="center" wrapText="1"/>
      <protection/>
    </xf>
    <xf numFmtId="0" fontId="7" fillId="0" borderId="11" xfId="52" applyFont="1" applyBorder="1">
      <alignment/>
      <protection/>
    </xf>
    <xf numFmtId="4" fontId="2" fillId="34" borderId="11" xfId="52" applyNumberFormat="1" applyFont="1" applyFill="1" applyBorder="1" applyAlignment="1">
      <alignment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vertical="center" wrapText="1"/>
      <protection/>
    </xf>
    <xf numFmtId="4" fontId="11" fillId="0" borderId="11" xfId="52" applyNumberFormat="1" applyFont="1" applyFill="1" applyBorder="1" applyAlignment="1">
      <alignment horizontal="right" vertical="center"/>
      <protection/>
    </xf>
    <xf numFmtId="4" fontId="12" fillId="0" borderId="11" xfId="52" applyNumberFormat="1" applyFont="1" applyFill="1" applyBorder="1" applyAlignment="1">
      <alignment horizontal="right" vertical="center"/>
      <protection/>
    </xf>
    <xf numFmtId="4" fontId="11" fillId="0" borderId="11" xfId="52" applyNumberFormat="1" applyFont="1" applyFill="1" applyBorder="1" applyAlignment="1">
      <alignment vertical="center" wrapText="1"/>
      <protection/>
    </xf>
    <xf numFmtId="0" fontId="11" fillId="0" borderId="11" xfId="52" applyFont="1" applyFill="1" applyBorder="1" applyAlignment="1">
      <alignment vertical="center"/>
      <protection/>
    </xf>
    <xf numFmtId="0" fontId="17" fillId="0" borderId="11" xfId="52" applyFont="1" applyFill="1" applyBorder="1" applyAlignment="1">
      <alignment vertical="center"/>
      <protection/>
    </xf>
    <xf numFmtId="4" fontId="16" fillId="34" borderId="11" xfId="52" applyNumberFormat="1" applyFont="1" applyFill="1" applyBorder="1" applyAlignment="1">
      <alignment horizontal="right" vertical="center"/>
      <protection/>
    </xf>
    <xf numFmtId="4" fontId="11" fillId="34" borderId="11" xfId="52" applyNumberFormat="1" applyFont="1" applyFill="1" applyBorder="1" applyAlignment="1">
      <alignment vertical="center" wrapText="1"/>
      <protection/>
    </xf>
    <xf numFmtId="0" fontId="11" fillId="34" borderId="11" xfId="52" applyFont="1" applyFill="1" applyBorder="1" applyAlignment="1">
      <alignment vertical="center"/>
      <protection/>
    </xf>
    <xf numFmtId="0" fontId="16" fillId="34" borderId="11" xfId="52" applyFont="1" applyFill="1" applyBorder="1" applyAlignment="1">
      <alignment vertical="center" wrapText="1"/>
      <protection/>
    </xf>
    <xf numFmtId="0" fontId="12" fillId="35" borderId="11" xfId="52" applyFont="1" applyFill="1" applyBorder="1" applyAlignment="1">
      <alignment horizontal="left" vertical="center"/>
      <protection/>
    </xf>
    <xf numFmtId="169" fontId="18" fillId="35" borderId="11" xfId="52" applyNumberFormat="1" applyFont="1" applyFill="1" applyBorder="1" applyAlignment="1">
      <alignment vertical="center"/>
      <protection/>
    </xf>
    <xf numFmtId="4" fontId="18" fillId="35" borderId="11" xfId="52" applyNumberFormat="1" applyFont="1" applyFill="1" applyBorder="1" applyAlignment="1">
      <alignment vertical="center"/>
      <protection/>
    </xf>
    <xf numFmtId="4" fontId="18" fillId="35" borderId="11" xfId="52" applyNumberFormat="1" applyFont="1" applyFill="1" applyBorder="1" applyAlignment="1">
      <alignment vertical="center" wrapText="1"/>
      <protection/>
    </xf>
    <xf numFmtId="4" fontId="12" fillId="35" borderId="11" xfId="52" applyNumberFormat="1" applyFont="1" applyFill="1" applyBorder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7" fillId="0" borderId="0" xfId="56" applyFont="1" applyFill="1" applyAlignment="1">
      <alignment horizontal="right"/>
      <protection/>
    </xf>
    <xf numFmtId="0" fontId="15" fillId="34" borderId="11" xfId="52" applyFont="1" applyFill="1" applyBorder="1" applyAlignment="1">
      <alignment horizontal="center" vertical="center"/>
      <protection/>
    </xf>
    <xf numFmtId="49" fontId="9" fillId="0" borderId="16" xfId="55" applyNumberFormat="1" applyFont="1" applyBorder="1" applyAlignment="1">
      <alignment horizontal="center" vertical="center"/>
      <protection/>
    </xf>
    <xf numFmtId="49" fontId="3" fillId="0" borderId="16" xfId="56" applyNumberFormat="1" applyFont="1" applyBorder="1" applyAlignment="1">
      <alignment horizontal="center" vertical="center"/>
      <protection/>
    </xf>
    <xf numFmtId="4" fontId="7" fillId="0" borderId="11" xfId="52" applyNumberFormat="1" applyFont="1" applyBorder="1" applyAlignment="1">
      <alignment horizontal="right" vertical="center"/>
      <protection/>
    </xf>
    <xf numFmtId="0" fontId="2" fillId="0" borderId="11" xfId="52" applyFont="1" applyBorder="1" applyAlignment="1">
      <alignment vertical="center" wrapText="1"/>
      <protection/>
    </xf>
    <xf numFmtId="4" fontId="12" fillId="0" borderId="11" xfId="52" applyNumberFormat="1" applyFont="1" applyBorder="1" applyAlignment="1">
      <alignment horizontal="right" vertical="center"/>
      <protection/>
    </xf>
    <xf numFmtId="0" fontId="12" fillId="0" borderId="11" xfId="52" applyFont="1" applyBorder="1" applyAlignment="1">
      <alignment vertical="center" wrapText="1"/>
      <protection/>
    </xf>
    <xf numFmtId="4" fontId="11" fillId="34" borderId="11" xfId="52" applyNumberFormat="1" applyFont="1" applyFill="1" applyBorder="1" applyAlignment="1">
      <alignment horizontal="right" vertical="center"/>
      <protection/>
    </xf>
    <xf numFmtId="4" fontId="1" fillId="34" borderId="11" xfId="52" applyNumberFormat="1" applyFont="1" applyFill="1" applyBorder="1" applyAlignment="1">
      <alignment vertical="center" wrapText="1"/>
      <protection/>
    </xf>
    <xf numFmtId="49" fontId="7" fillId="0" borderId="11" xfId="55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0" fillId="0" borderId="0" xfId="57" applyFont="1">
      <alignment/>
      <protection/>
    </xf>
    <xf numFmtId="0" fontId="2" fillId="0" borderId="0" xfId="57" applyFont="1">
      <alignment/>
      <protection/>
    </xf>
    <xf numFmtId="169" fontId="2" fillId="0" borderId="21" xfId="57" applyNumberFormat="1" applyFont="1" applyBorder="1">
      <alignment/>
      <protection/>
    </xf>
    <xf numFmtId="0" fontId="1" fillId="0" borderId="22" xfId="57" applyFont="1" applyBorder="1" applyAlignment="1">
      <alignment horizontal="center"/>
      <protection/>
    </xf>
    <xf numFmtId="0" fontId="4" fillId="0" borderId="22" xfId="57" applyFont="1" applyBorder="1">
      <alignment/>
      <protection/>
    </xf>
    <xf numFmtId="169" fontId="1" fillId="0" borderId="22" xfId="57" applyNumberFormat="1" applyFont="1" applyBorder="1" applyAlignment="1">
      <alignment horizontal="center"/>
      <protection/>
    </xf>
    <xf numFmtId="0" fontId="2" fillId="0" borderId="22" xfId="57" applyFont="1" applyBorder="1" applyAlignment="1">
      <alignment horizontal="center"/>
      <protection/>
    </xf>
    <xf numFmtId="169" fontId="2" fillId="0" borderId="22" xfId="57" applyNumberFormat="1" applyFont="1" applyBorder="1" applyAlignment="1">
      <alignment horizontal="center"/>
      <protection/>
    </xf>
    <xf numFmtId="0" fontId="1" fillId="0" borderId="23" xfId="57" applyFont="1" applyBorder="1" applyAlignment="1">
      <alignment/>
      <protection/>
    </xf>
    <xf numFmtId="4" fontId="1" fillId="0" borderId="22" xfId="57" applyNumberFormat="1" applyFont="1" applyBorder="1" applyAlignment="1">
      <alignment horizontal="center"/>
      <protection/>
    </xf>
    <xf numFmtId="4" fontId="2" fillId="0" borderId="22" xfId="57" applyNumberFormat="1" applyFont="1" applyBorder="1" applyAlignment="1">
      <alignment horizontal="center"/>
      <protection/>
    </xf>
    <xf numFmtId="0" fontId="1" fillId="0" borderId="22" xfId="57" applyFont="1" applyBorder="1" applyAlignment="1">
      <alignment horizontal="left"/>
      <protection/>
    </xf>
    <xf numFmtId="0" fontId="1" fillId="0" borderId="23" xfId="57" applyFont="1" applyBorder="1">
      <alignment/>
      <protection/>
    </xf>
    <xf numFmtId="0" fontId="4" fillId="0" borderId="23" xfId="57" applyFont="1" applyBorder="1">
      <alignment/>
      <protection/>
    </xf>
    <xf numFmtId="4" fontId="1" fillId="0" borderId="23" xfId="57" applyNumberFormat="1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2" fillId="0" borderId="23" xfId="57" applyFont="1" applyBorder="1" applyAlignment="1">
      <alignment/>
      <protection/>
    </xf>
    <xf numFmtId="4" fontId="2" fillId="0" borderId="23" xfId="57" applyNumberFormat="1" applyFont="1" applyBorder="1" applyAlignment="1">
      <alignment horizontal="center"/>
      <protection/>
    </xf>
    <xf numFmtId="0" fontId="3" fillId="0" borderId="23" xfId="57" applyFont="1" applyBorder="1">
      <alignment/>
      <protection/>
    </xf>
    <xf numFmtId="0" fontId="3" fillId="0" borderId="23" xfId="57" applyFont="1" applyBorder="1" applyAlignment="1">
      <alignment horizontal="center"/>
      <protection/>
    </xf>
    <xf numFmtId="169" fontId="1" fillId="0" borderId="23" xfId="57" applyNumberFormat="1" applyFont="1" applyBorder="1">
      <alignment/>
      <protection/>
    </xf>
    <xf numFmtId="0" fontId="2" fillId="0" borderId="24" xfId="57" applyFont="1" applyBorder="1">
      <alignment/>
      <protection/>
    </xf>
    <xf numFmtId="0" fontId="3" fillId="0" borderId="24" xfId="57" applyFont="1" applyBorder="1">
      <alignment/>
      <protection/>
    </xf>
    <xf numFmtId="0" fontId="3" fillId="0" borderId="24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 vertical="center"/>
      <protection/>
    </xf>
    <xf numFmtId="0" fontId="10" fillId="36" borderId="21" xfId="57" applyFont="1" applyFill="1" applyBorder="1" applyAlignment="1">
      <alignment horizontal="center" vertical="center" wrapText="1"/>
      <protection/>
    </xf>
    <xf numFmtId="0" fontId="3" fillId="36" borderId="21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/>
      <protection/>
    </xf>
    <xf numFmtId="0" fontId="7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right"/>
      <protection/>
    </xf>
    <xf numFmtId="0" fontId="7" fillId="0" borderId="0" xfId="57" applyFont="1" applyAlignment="1">
      <alignment horizontal="right"/>
      <protection/>
    </xf>
    <xf numFmtId="49" fontId="9" fillId="0" borderId="13" xfId="55" applyNumberFormat="1" applyFont="1" applyBorder="1" applyAlignment="1">
      <alignment vertical="center"/>
      <protection/>
    </xf>
    <xf numFmtId="49" fontId="9" fillId="0" borderId="16" xfId="55" applyNumberFormat="1" applyFont="1" applyBorder="1" applyAlignment="1">
      <alignment vertical="center"/>
      <protection/>
    </xf>
    <xf numFmtId="49" fontId="9" fillId="0" borderId="10" xfId="55" applyNumberFormat="1" applyFont="1" applyBorder="1" applyAlignment="1">
      <alignment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4" fontId="12" fillId="37" borderId="11" xfId="55" applyNumberFormat="1" applyFont="1" applyFill="1" applyBorder="1" applyAlignment="1" quotePrefix="1">
      <alignment vertical="center"/>
      <protection/>
    </xf>
    <xf numFmtId="4" fontId="12" fillId="37" borderId="13" xfId="55" applyNumberFormat="1" applyFont="1" applyFill="1" applyBorder="1" applyAlignment="1">
      <alignment vertical="center"/>
      <protection/>
    </xf>
    <xf numFmtId="4" fontId="12" fillId="37" borderId="18" xfId="55" applyNumberFormat="1" applyFont="1" applyFill="1" applyBorder="1" applyAlignment="1">
      <alignment vertical="center"/>
      <protection/>
    </xf>
    <xf numFmtId="49" fontId="4" fillId="0" borderId="12" xfId="56" applyNumberFormat="1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 wrapText="1"/>
      <protection/>
    </xf>
    <xf numFmtId="4" fontId="4" fillId="0" borderId="13" xfId="56" applyNumberFormat="1" applyFont="1" applyBorder="1" applyAlignment="1">
      <alignment vertical="center" wrapText="1"/>
      <protection/>
    </xf>
    <xf numFmtId="4" fontId="4" fillId="0" borderId="11" xfId="56" applyNumberFormat="1" applyFont="1" applyBorder="1" applyAlignment="1">
      <alignment vertical="center" wrapText="1"/>
      <protection/>
    </xf>
    <xf numFmtId="4" fontId="11" fillId="37" borderId="13" xfId="55" applyNumberFormat="1" applyFont="1" applyFill="1" applyBorder="1" applyAlignment="1">
      <alignment vertical="center"/>
      <protection/>
    </xf>
    <xf numFmtId="4" fontId="11" fillId="0" borderId="14" xfId="55" applyNumberFormat="1" applyFont="1" applyBorder="1" applyAlignment="1">
      <alignment vertical="center"/>
      <protection/>
    </xf>
    <xf numFmtId="0" fontId="1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Fill="1" applyAlignment="1">
      <alignment horizontal="right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10" fillId="33" borderId="11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vertical="center"/>
      <protection/>
    </xf>
    <xf numFmtId="0" fontId="2" fillId="0" borderId="11" xfId="54" applyFont="1" applyBorder="1" applyAlignment="1">
      <alignment horizontal="left" vertical="center" wrapText="1"/>
      <protection/>
    </xf>
    <xf numFmtId="0" fontId="1" fillId="0" borderId="13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4" fontId="4" fillId="37" borderId="11" xfId="56" applyNumberFormat="1" applyFont="1" applyFill="1" applyBorder="1" applyAlignment="1">
      <alignment vertical="center" wrapText="1"/>
      <protection/>
    </xf>
    <xf numFmtId="4" fontId="4" fillId="37" borderId="13" xfId="56" applyNumberFormat="1" applyFont="1" applyFill="1" applyBorder="1" applyAlignment="1">
      <alignment vertical="center" wrapText="1"/>
      <protection/>
    </xf>
    <xf numFmtId="4" fontId="3" fillId="0" borderId="11" xfId="56" applyNumberFormat="1" applyFont="1" applyBorder="1" applyAlignment="1">
      <alignment vertical="center" wrapText="1"/>
      <protection/>
    </xf>
    <xf numFmtId="4" fontId="3" fillId="0" borderId="13" xfId="56" applyNumberFormat="1" applyFont="1" applyBorder="1" applyAlignment="1">
      <alignment vertical="center" wrapText="1"/>
      <protection/>
    </xf>
    <xf numFmtId="4" fontId="3" fillId="37" borderId="13" xfId="56" applyNumberFormat="1" applyFont="1" applyFill="1" applyBorder="1" applyAlignment="1">
      <alignment vertical="center" wrapText="1"/>
      <protection/>
    </xf>
    <xf numFmtId="4" fontId="3" fillId="37" borderId="11" xfId="56" applyNumberFormat="1" applyFont="1" applyFill="1" applyBorder="1" applyAlignment="1">
      <alignment vertical="center" wrapText="1"/>
      <protection/>
    </xf>
    <xf numFmtId="0" fontId="11" fillId="38" borderId="11" xfId="52" applyFont="1" applyFill="1" applyBorder="1" applyAlignment="1">
      <alignment vertical="center" wrapText="1"/>
      <protection/>
    </xf>
    <xf numFmtId="4" fontId="11" fillId="38" borderId="11" xfId="52" applyNumberFormat="1" applyFont="1" applyFill="1" applyBorder="1" applyAlignment="1">
      <alignment horizontal="right" vertical="center"/>
      <protection/>
    </xf>
    <xf numFmtId="4" fontId="11" fillId="38" borderId="11" xfId="52" applyNumberFormat="1" applyFont="1" applyFill="1" applyBorder="1" applyAlignment="1">
      <alignment vertical="center" wrapText="1"/>
      <protection/>
    </xf>
    <xf numFmtId="0" fontId="2" fillId="0" borderId="0" xfId="54" applyFont="1" applyBorder="1">
      <alignment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1" fillId="0" borderId="25" xfId="54" applyFont="1" applyBorder="1" applyAlignment="1">
      <alignment horizontal="center" vertical="center"/>
      <protection/>
    </xf>
    <xf numFmtId="0" fontId="1" fillId="0" borderId="26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4" fontId="11" fillId="0" borderId="13" xfId="55" applyNumberFormat="1" applyFont="1" applyBorder="1" applyAlignment="1" quotePrefix="1">
      <alignment horizontal="right" vertical="center"/>
      <protection/>
    </xf>
    <xf numFmtId="4" fontId="11" fillId="0" borderId="10" xfId="55" applyNumberFormat="1" applyFont="1" applyBorder="1" applyAlignment="1" quotePrefix="1">
      <alignment horizontal="right"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0" borderId="18" xfId="55" applyFont="1" applyBorder="1" applyAlignment="1">
      <alignment horizontal="center" vertical="center"/>
      <protection/>
    </xf>
    <xf numFmtId="0" fontId="9" fillId="0" borderId="28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9" fillId="0" borderId="13" xfId="55" applyNumberFormat="1" applyFont="1" applyBorder="1" applyAlignment="1">
      <alignment horizontal="center" vertical="center"/>
      <protection/>
    </xf>
    <xf numFmtId="49" fontId="9" fillId="0" borderId="10" xfId="55" applyNumberFormat="1" applyFont="1" applyBorder="1" applyAlignment="1">
      <alignment horizontal="center" vertical="center"/>
      <protection/>
    </xf>
    <xf numFmtId="49" fontId="9" fillId="0" borderId="18" xfId="55" applyNumberFormat="1" applyFont="1" applyBorder="1" applyAlignment="1">
      <alignment horizontal="center" vertical="center" wrapText="1"/>
      <protection/>
    </xf>
    <xf numFmtId="49" fontId="9" fillId="0" borderId="15" xfId="55" applyNumberFormat="1" applyFont="1" applyBorder="1" applyAlignment="1">
      <alignment horizontal="center" vertical="center" wrapText="1"/>
      <protection/>
    </xf>
    <xf numFmtId="49" fontId="7" fillId="0" borderId="12" xfId="55" applyNumberFormat="1" applyFont="1" applyBorder="1" applyAlignment="1">
      <alignment horizontal="center" vertical="center"/>
      <protection/>
    </xf>
    <xf numFmtId="49" fontId="7" fillId="0" borderId="25" xfId="55" applyNumberFormat="1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4" fontId="11" fillId="37" borderId="13" xfId="55" applyNumberFormat="1" applyFont="1" applyFill="1" applyBorder="1" applyAlignment="1">
      <alignment horizontal="right" vertical="center"/>
      <protection/>
    </xf>
    <xf numFmtId="4" fontId="11" fillId="37" borderId="10" xfId="55" applyNumberFormat="1" applyFont="1" applyFill="1" applyBorder="1" applyAlignment="1">
      <alignment horizontal="right" vertical="center"/>
      <protection/>
    </xf>
    <xf numFmtId="4" fontId="11" fillId="0" borderId="13" xfId="55" applyNumberFormat="1" applyFont="1" applyBorder="1" applyAlignment="1">
      <alignment horizontal="right"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" fontId="4" fillId="0" borderId="13" xfId="56" applyNumberFormat="1" applyFont="1" applyBorder="1" applyAlignment="1">
      <alignment vertical="center" wrapText="1"/>
      <protection/>
    </xf>
    <xf numFmtId="4" fontId="4" fillId="0" borderId="10" xfId="56" applyNumberFormat="1" applyFont="1" applyBorder="1" applyAlignment="1">
      <alignment vertical="center" wrapText="1"/>
      <protection/>
    </xf>
    <xf numFmtId="4" fontId="4" fillId="37" borderId="13" xfId="56" applyNumberFormat="1" applyFont="1" applyFill="1" applyBorder="1" applyAlignment="1">
      <alignment vertical="center" wrapText="1"/>
      <protection/>
    </xf>
    <xf numFmtId="4" fontId="4" fillId="37" borderId="10" xfId="56" applyNumberFormat="1" applyFont="1" applyFill="1" applyBorder="1" applyAlignment="1">
      <alignment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27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25" xfId="52" applyFont="1" applyFill="1" applyBorder="1" applyAlignment="1">
      <alignment horizontal="center" vertical="center" wrapText="1"/>
      <protection/>
    </xf>
    <xf numFmtId="0" fontId="3" fillId="33" borderId="26" xfId="52" applyFont="1" applyFill="1" applyBorder="1" applyAlignment="1">
      <alignment horizontal="center" vertical="center" wrapText="1"/>
      <protection/>
    </xf>
    <xf numFmtId="0" fontId="3" fillId="33" borderId="17" xfId="52" applyFont="1" applyFill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49" fontId="3" fillId="0" borderId="13" xfId="56" applyNumberFormat="1" applyFont="1" applyBorder="1" applyAlignment="1">
      <alignment horizontal="center" vertical="center"/>
      <protection/>
    </xf>
    <xf numFmtId="49" fontId="3" fillId="0" borderId="16" xfId="56" applyNumberFormat="1" applyFont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49" fontId="14" fillId="0" borderId="18" xfId="55" applyNumberFormat="1" applyFont="1" applyBorder="1" applyAlignment="1">
      <alignment horizontal="center" vertical="center" wrapText="1"/>
      <protection/>
    </xf>
    <xf numFmtId="49" fontId="14" fillId="0" borderId="15" xfId="55" applyNumberFormat="1" applyFont="1" applyBorder="1" applyAlignment="1">
      <alignment horizontal="center" vertical="center" wrapText="1"/>
      <protection/>
    </xf>
    <xf numFmtId="49" fontId="3" fillId="0" borderId="10" xfId="56" applyNumberFormat="1" applyFont="1" applyBorder="1" applyAlignment="1">
      <alignment horizontal="center" vertical="center"/>
      <protection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right" vertical="center"/>
      <protection/>
    </xf>
    <xf numFmtId="0" fontId="15" fillId="34" borderId="11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1" fontId="15" fillId="34" borderId="11" xfId="52" applyNumberFormat="1" applyFont="1" applyFill="1" applyBorder="1" applyAlignment="1">
      <alignment horizontal="center" vertical="center"/>
      <protection/>
    </xf>
    <xf numFmtId="0" fontId="18" fillId="34" borderId="11" xfId="52" applyFont="1" applyFill="1" applyBorder="1" applyAlignment="1">
      <alignment horizontal="center" vertical="center"/>
      <protection/>
    </xf>
    <xf numFmtId="0" fontId="2" fillId="39" borderId="21" xfId="52" applyFont="1" applyFill="1" applyBorder="1" applyAlignment="1">
      <alignment horizontal="center" vertical="center" wrapText="1"/>
      <protection/>
    </xf>
    <xf numFmtId="0" fontId="14" fillId="39" borderId="21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9" fillId="39" borderId="21" xfId="52" applyFont="1" applyFill="1" applyBorder="1" applyAlignment="1">
      <alignment horizontal="center" vertical="center"/>
      <protection/>
    </xf>
    <xf numFmtId="0" fontId="9" fillId="39" borderId="21" xfId="52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/>
      <protection/>
    </xf>
    <xf numFmtId="0" fontId="3" fillId="36" borderId="21" xfId="57" applyFont="1" applyFill="1" applyBorder="1" applyAlignment="1">
      <alignment horizontal="center" vertical="center"/>
      <protection/>
    </xf>
    <xf numFmtId="0" fontId="3" fillId="36" borderId="21" xfId="57" applyFont="1" applyFill="1" applyBorder="1" applyAlignment="1">
      <alignment horizontal="center" vertical="center" wrapText="1"/>
      <protection/>
    </xf>
    <xf numFmtId="0" fontId="14" fillId="36" borderId="21" xfId="57" applyFont="1" applyFill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 vertical="center"/>
      <protection/>
    </xf>
    <xf numFmtId="0" fontId="1" fillId="0" borderId="23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/>
      <protection/>
    </xf>
    <xf numFmtId="0" fontId="2" fillId="0" borderId="23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/>
      <protection/>
    </xf>
    <xf numFmtId="0" fontId="20" fillId="0" borderId="0" xfId="57" applyFont="1" applyBorder="1" applyAlignment="1">
      <alignment horizontal="left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4 2" xfId="54"/>
    <cellStyle name="Normalny_Arkusz1" xfId="55"/>
    <cellStyle name="Normalny_Arkusz3" xfId="56"/>
    <cellStyle name="Normalny_zal_Szczecin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18.7109375" style="0" customWidth="1"/>
    <col min="3" max="3" width="13.00390625" style="0" customWidth="1"/>
    <col min="4" max="4" width="13.28125" style="0" customWidth="1"/>
    <col min="5" max="5" width="12.8515625" style="0" customWidth="1"/>
    <col min="6" max="6" width="12.7109375" style="0" customWidth="1"/>
    <col min="7" max="7" width="10.28125" style="0" customWidth="1"/>
    <col min="8" max="8" width="9.28125" style="0" bestFit="1" customWidth="1"/>
  </cols>
  <sheetData>
    <row r="1" spans="1:11" ht="12.75">
      <c r="A1" s="152"/>
      <c r="B1" s="153"/>
      <c r="C1" s="153"/>
      <c r="D1" s="153"/>
      <c r="E1" s="153"/>
      <c r="F1" s="152"/>
      <c r="G1" s="154"/>
      <c r="H1" s="154"/>
      <c r="I1" s="154"/>
      <c r="J1" s="154"/>
      <c r="K1" s="155" t="s">
        <v>227</v>
      </c>
    </row>
    <row r="2" spans="1:11" ht="12.75">
      <c r="A2" s="152"/>
      <c r="B2" s="153"/>
      <c r="C2" s="153"/>
      <c r="D2" s="153"/>
      <c r="E2" s="153"/>
      <c r="F2" s="152"/>
      <c r="G2" s="154"/>
      <c r="H2" s="154"/>
      <c r="I2" s="154"/>
      <c r="J2" s="154"/>
      <c r="K2" s="155" t="s">
        <v>226</v>
      </c>
    </row>
    <row r="3" spans="1:11" ht="12.75">
      <c r="A3" s="152"/>
      <c r="B3" s="153"/>
      <c r="C3" s="153"/>
      <c r="D3" s="153"/>
      <c r="E3" s="153"/>
      <c r="F3" s="152"/>
      <c r="G3" s="152"/>
      <c r="H3" s="152"/>
      <c r="I3" s="152"/>
      <c r="J3" s="152"/>
      <c r="K3" s="152"/>
    </row>
    <row r="4" spans="1:11" ht="12.75">
      <c r="A4" s="152"/>
      <c r="B4" s="176" t="s">
        <v>145</v>
      </c>
      <c r="C4" s="176"/>
      <c r="D4" s="176"/>
      <c r="E4" s="153"/>
      <c r="F4" s="152"/>
      <c r="G4" s="152"/>
      <c r="H4" s="152"/>
      <c r="I4" s="152"/>
      <c r="J4" s="152"/>
      <c r="K4" s="152"/>
    </row>
    <row r="5" spans="1:11" ht="12.75">
      <c r="A5" s="152"/>
      <c r="B5" s="153"/>
      <c r="C5" s="153"/>
      <c r="D5" s="153"/>
      <c r="E5" s="153"/>
      <c r="F5" s="152"/>
      <c r="G5" s="152"/>
      <c r="H5" s="152"/>
      <c r="I5" s="152"/>
      <c r="J5" s="152"/>
      <c r="K5" s="152"/>
    </row>
    <row r="6" spans="1:11" ht="12.75">
      <c r="A6" s="152"/>
      <c r="B6" s="152"/>
      <c r="C6" s="176"/>
      <c r="D6" s="176"/>
      <c r="E6" s="176"/>
      <c r="F6" s="152"/>
      <c r="G6" s="152"/>
      <c r="H6" s="152"/>
      <c r="I6" s="152"/>
      <c r="J6" s="152"/>
      <c r="K6" s="152"/>
    </row>
    <row r="7" spans="1:11" ht="12.75">
      <c r="A7" s="177" t="s">
        <v>0</v>
      </c>
      <c r="B7" s="177" t="s">
        <v>146</v>
      </c>
      <c r="C7" s="177" t="s">
        <v>1</v>
      </c>
      <c r="D7" s="177"/>
      <c r="E7" s="177"/>
      <c r="F7" s="177" t="s">
        <v>120</v>
      </c>
      <c r="G7" s="177"/>
      <c r="H7" s="177"/>
      <c r="I7" s="177"/>
      <c r="J7" s="177"/>
      <c r="K7" s="177"/>
    </row>
    <row r="8" spans="1:11" ht="12.75">
      <c r="A8" s="177"/>
      <c r="B8" s="177"/>
      <c r="C8" s="177"/>
      <c r="D8" s="177"/>
      <c r="E8" s="177"/>
      <c r="F8" s="177" t="s">
        <v>121</v>
      </c>
      <c r="G8" s="177" t="s">
        <v>133</v>
      </c>
      <c r="H8" s="177"/>
      <c r="I8" s="177" t="s">
        <v>122</v>
      </c>
      <c r="J8" s="177" t="s">
        <v>133</v>
      </c>
      <c r="K8" s="177"/>
    </row>
    <row r="9" spans="1:11" ht="57.75">
      <c r="A9" s="177"/>
      <c r="B9" s="177"/>
      <c r="C9" s="177"/>
      <c r="D9" s="177"/>
      <c r="E9" s="177"/>
      <c r="F9" s="177"/>
      <c r="G9" s="157" t="s">
        <v>147</v>
      </c>
      <c r="H9" s="18" t="s">
        <v>148</v>
      </c>
      <c r="I9" s="177"/>
      <c r="J9" s="157" t="s">
        <v>147</v>
      </c>
      <c r="K9" s="18" t="s">
        <v>148</v>
      </c>
    </row>
    <row r="10" spans="1:11" ht="12.75">
      <c r="A10" s="156"/>
      <c r="B10" s="156"/>
      <c r="C10" s="19" t="s">
        <v>123</v>
      </c>
      <c r="D10" s="156" t="s">
        <v>124</v>
      </c>
      <c r="E10" s="19" t="s">
        <v>149</v>
      </c>
      <c r="F10" s="156"/>
      <c r="G10" s="156"/>
      <c r="H10" s="19"/>
      <c r="I10" s="156"/>
      <c r="J10" s="156"/>
      <c r="K10" s="19"/>
    </row>
    <row r="11" spans="1:11" ht="12.75">
      <c r="A11" s="158">
        <v>1</v>
      </c>
      <c r="B11" s="158">
        <v>2</v>
      </c>
      <c r="C11" s="178">
        <v>3</v>
      </c>
      <c r="D11" s="179"/>
      <c r="E11" s="180"/>
      <c r="F11" s="158">
        <v>4</v>
      </c>
      <c r="G11" s="158">
        <v>5</v>
      </c>
      <c r="H11" s="158">
        <v>6</v>
      </c>
      <c r="I11" s="158">
        <v>7</v>
      </c>
      <c r="J11" s="158">
        <v>8</v>
      </c>
      <c r="K11" s="158">
        <v>9</v>
      </c>
    </row>
    <row r="12" spans="1:11" ht="12.75">
      <c r="A12" s="159">
        <v>852</v>
      </c>
      <c r="B12" s="162" t="s">
        <v>127</v>
      </c>
      <c r="C12" s="24">
        <v>5227517.87</v>
      </c>
      <c r="D12" s="24">
        <v>-164317</v>
      </c>
      <c r="E12" s="24">
        <f>C12+D12</f>
        <v>5063200.87</v>
      </c>
      <c r="F12" s="24">
        <f>E12</f>
        <v>5063200.87</v>
      </c>
      <c r="G12" s="24">
        <v>4939200</v>
      </c>
      <c r="H12" s="24">
        <v>124000</v>
      </c>
      <c r="I12" s="24"/>
      <c r="J12" s="24"/>
      <c r="K12" s="24"/>
    </row>
    <row r="13" spans="1:11" ht="33.75">
      <c r="A13" s="163"/>
      <c r="B13" s="23" t="s">
        <v>213</v>
      </c>
      <c r="C13" s="20">
        <v>208317.87</v>
      </c>
      <c r="D13" s="20">
        <v>-164317.87</v>
      </c>
      <c r="E13" s="21">
        <f>C13+D13</f>
        <v>44000</v>
      </c>
      <c r="F13" s="22"/>
      <c r="G13" s="22"/>
      <c r="H13" s="22">
        <v>-164317.87</v>
      </c>
      <c r="I13" s="22"/>
      <c r="J13" s="22"/>
      <c r="K13" s="21"/>
    </row>
    <row r="14" spans="1:11" ht="31.5">
      <c r="A14" s="164">
        <v>853</v>
      </c>
      <c r="B14" s="162" t="s">
        <v>212</v>
      </c>
      <c r="C14" s="24">
        <v>0</v>
      </c>
      <c r="D14" s="24">
        <f>D15</f>
        <v>164317.87</v>
      </c>
      <c r="E14" s="24">
        <f>C14+D14</f>
        <v>164317.87</v>
      </c>
      <c r="F14" s="24"/>
      <c r="G14" s="24"/>
      <c r="H14" s="24">
        <v>164317.87</v>
      </c>
      <c r="I14" s="161"/>
      <c r="J14" s="161"/>
      <c r="K14" s="161"/>
    </row>
    <row r="15" spans="1:11" ht="33.75">
      <c r="A15" s="160"/>
      <c r="B15" s="23" t="s">
        <v>213</v>
      </c>
      <c r="C15" s="161">
        <v>0</v>
      </c>
      <c r="D15" s="161">
        <v>164317.87</v>
      </c>
      <c r="E15" s="161">
        <f>D15</f>
        <v>164317.87</v>
      </c>
      <c r="F15" s="161"/>
      <c r="G15" s="161"/>
      <c r="H15" s="161">
        <v>164317.87</v>
      </c>
      <c r="I15" s="161"/>
      <c r="J15" s="161"/>
      <c r="K15" s="161"/>
    </row>
    <row r="16" spans="1:11" ht="12.75">
      <c r="A16" s="165"/>
      <c r="B16" s="165" t="s">
        <v>150</v>
      </c>
      <c r="C16" s="25">
        <v>25964673.87</v>
      </c>
      <c r="D16" s="24">
        <v>0</v>
      </c>
      <c r="E16" s="24">
        <f>C16+D16</f>
        <v>25964673.87</v>
      </c>
      <c r="F16" s="24">
        <v>25867473.87</v>
      </c>
      <c r="G16" s="25">
        <v>5637056</v>
      </c>
      <c r="H16" s="25">
        <v>288317.87</v>
      </c>
      <c r="I16" s="25">
        <v>97200</v>
      </c>
      <c r="J16" s="25">
        <v>0</v>
      </c>
      <c r="K16" s="25">
        <v>0</v>
      </c>
    </row>
    <row r="17" spans="1:11" ht="12.75">
      <c r="A17" s="152"/>
      <c r="B17" s="166"/>
      <c r="C17" s="166"/>
      <c r="D17" s="166"/>
      <c r="E17" s="166"/>
      <c r="F17" s="152"/>
      <c r="G17" s="152"/>
      <c r="H17" s="152"/>
      <c r="I17" s="152"/>
      <c r="J17" s="152"/>
      <c r="K17" s="152"/>
    </row>
    <row r="18" spans="1:11" ht="12.7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12.7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12.7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12.75">
      <c r="A25" s="152"/>
      <c r="B25" s="166"/>
      <c r="C25" s="166"/>
      <c r="D25" s="166"/>
      <c r="E25" s="166"/>
      <c r="F25" s="152"/>
      <c r="G25" s="152"/>
      <c r="H25" s="152"/>
      <c r="I25" s="152"/>
      <c r="J25" s="152"/>
      <c r="K25" s="152"/>
    </row>
    <row r="26" spans="1:11" ht="12.75">
      <c r="A26" s="152"/>
      <c r="B26" s="166"/>
      <c r="C26" s="166"/>
      <c r="D26" s="166"/>
      <c r="E26" s="166"/>
      <c r="F26" s="152"/>
      <c r="G26" s="152"/>
      <c r="H26" s="152"/>
      <c r="I26" s="152"/>
      <c r="J26" s="152"/>
      <c r="K26" s="152"/>
    </row>
  </sheetData>
  <sheetProtection/>
  <mergeCells count="11">
    <mergeCell ref="C11:E11"/>
    <mergeCell ref="B4:D4"/>
    <mergeCell ref="C6:E6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8515625" style="17" customWidth="1"/>
    <col min="2" max="2" width="9.57421875" style="17" customWidth="1"/>
    <col min="3" max="3" width="35.00390625" style="17" customWidth="1"/>
    <col min="4" max="6" width="12.7109375" style="17" customWidth="1"/>
    <col min="7" max="7" width="13.421875" style="17" customWidth="1"/>
    <col min="8" max="8" width="12.28125" style="17" customWidth="1"/>
    <col min="9" max="11" width="9.140625" style="17" customWidth="1"/>
    <col min="12" max="12" width="11.7109375" style="17" bestFit="1" customWidth="1"/>
    <col min="13" max="16384" width="9.140625" style="17" customWidth="1"/>
  </cols>
  <sheetData>
    <row r="1" spans="4:8" ht="12.75">
      <c r="D1" s="15"/>
      <c r="E1" s="15"/>
      <c r="F1" s="15"/>
      <c r="G1" s="15"/>
      <c r="H1" s="16" t="s">
        <v>225</v>
      </c>
    </row>
    <row r="2" spans="4:8" ht="12.75">
      <c r="D2" s="15"/>
      <c r="E2" s="15"/>
      <c r="F2" s="15"/>
      <c r="G2" s="15"/>
      <c r="H2" s="16" t="s">
        <v>226</v>
      </c>
    </row>
    <row r="3" spans="3:6" ht="11.25" customHeight="1">
      <c r="C3" s="26" t="s">
        <v>116</v>
      </c>
      <c r="D3" s="26"/>
      <c r="E3" s="26"/>
      <c r="F3" s="26"/>
    </row>
    <row r="4" ht="18" customHeight="1">
      <c r="C4" s="17" t="s">
        <v>152</v>
      </c>
    </row>
    <row r="5" spans="1:8" ht="18.75" customHeight="1">
      <c r="A5" s="27"/>
      <c r="B5" s="27"/>
      <c r="C5" s="27"/>
      <c r="D5" s="183" t="s">
        <v>117</v>
      </c>
      <c r="E5" s="184"/>
      <c r="F5" s="184"/>
      <c r="G5" s="184"/>
      <c r="H5" s="185"/>
    </row>
    <row r="6" spans="1:8" ht="16.5" customHeight="1">
      <c r="A6" s="186" t="s">
        <v>0</v>
      </c>
      <c r="B6" s="186" t="s">
        <v>118</v>
      </c>
      <c r="C6" s="186" t="s">
        <v>119</v>
      </c>
      <c r="D6" s="183" t="s">
        <v>1</v>
      </c>
      <c r="E6" s="184"/>
      <c r="F6" s="185"/>
      <c r="G6" s="190" t="s">
        <v>120</v>
      </c>
      <c r="H6" s="191"/>
    </row>
    <row r="7" spans="1:8" ht="57.75" customHeight="1">
      <c r="A7" s="186"/>
      <c r="B7" s="186"/>
      <c r="C7" s="186"/>
      <c r="D7" s="187"/>
      <c r="E7" s="188"/>
      <c r="F7" s="189"/>
      <c r="G7" s="27" t="s">
        <v>121</v>
      </c>
      <c r="H7" s="29" t="s">
        <v>122</v>
      </c>
    </row>
    <row r="8" spans="1:8" ht="22.5" customHeight="1">
      <c r="A8" s="28"/>
      <c r="B8" s="28"/>
      <c r="C8" s="30"/>
      <c r="D8" s="31" t="s">
        <v>123</v>
      </c>
      <c r="E8" s="31" t="s">
        <v>124</v>
      </c>
      <c r="F8" s="31" t="s">
        <v>125</v>
      </c>
      <c r="G8" s="30"/>
      <c r="H8" s="32"/>
    </row>
    <row r="9" spans="1:8" s="34" customFormat="1" ht="17.25" customHeight="1">
      <c r="A9" s="33">
        <v>1</v>
      </c>
      <c r="B9" s="33">
        <v>2</v>
      </c>
      <c r="C9" s="33">
        <v>3</v>
      </c>
      <c r="D9" s="197">
        <v>4</v>
      </c>
      <c r="E9" s="198"/>
      <c r="F9" s="199"/>
      <c r="G9" s="33">
        <v>5</v>
      </c>
      <c r="H9" s="33">
        <v>6</v>
      </c>
    </row>
    <row r="10" spans="1:12" ht="19.5" customHeight="1">
      <c r="A10" s="138" t="s">
        <v>126</v>
      </c>
      <c r="B10" s="195" t="s">
        <v>127</v>
      </c>
      <c r="C10" s="196"/>
      <c r="D10" s="143">
        <v>5886017.87</v>
      </c>
      <c r="E10" s="35">
        <f>E12</f>
        <v>-183595.38</v>
      </c>
      <c r="F10" s="35">
        <f>D10+E10</f>
        <v>5702422.49</v>
      </c>
      <c r="G10" s="35">
        <f>F10</f>
        <v>5702422.49</v>
      </c>
      <c r="H10" s="35"/>
      <c r="L10" s="36"/>
    </row>
    <row r="11" spans="1:12" ht="19.5" customHeight="1">
      <c r="A11" s="139"/>
      <c r="B11" s="141">
        <v>85212</v>
      </c>
      <c r="C11" s="147" t="s">
        <v>211</v>
      </c>
      <c r="D11" s="150">
        <v>4009000</v>
      </c>
      <c r="E11" s="151">
        <v>23000</v>
      </c>
      <c r="F11" s="151">
        <f>D11+E11</f>
        <v>4032000</v>
      </c>
      <c r="G11" s="151">
        <v>23000</v>
      </c>
      <c r="H11" s="151"/>
      <c r="L11" s="36"/>
    </row>
    <row r="12" spans="1:12" ht="19.5" customHeight="1">
      <c r="A12" s="140"/>
      <c r="B12" s="204" t="s">
        <v>128</v>
      </c>
      <c r="C12" s="206" t="s">
        <v>129</v>
      </c>
      <c r="D12" s="207">
        <v>802431.38</v>
      </c>
      <c r="E12" s="38">
        <v>-183595.38</v>
      </c>
      <c r="F12" s="209">
        <v>595836</v>
      </c>
      <c r="G12" s="181">
        <v>-206595.38</v>
      </c>
      <c r="H12" s="40"/>
      <c r="L12" s="36"/>
    </row>
    <row r="13" spans="1:12" ht="19.5" customHeight="1">
      <c r="A13" s="96"/>
      <c r="B13" s="205"/>
      <c r="C13" s="206"/>
      <c r="D13" s="208"/>
      <c r="E13" s="38">
        <v>-23000</v>
      </c>
      <c r="F13" s="210"/>
      <c r="G13" s="182"/>
      <c r="H13" s="40"/>
      <c r="L13" s="36"/>
    </row>
    <row r="14" spans="1:12" ht="30.75" customHeight="1">
      <c r="A14" s="200" t="s">
        <v>208</v>
      </c>
      <c r="B14" s="202" t="s">
        <v>209</v>
      </c>
      <c r="C14" s="203"/>
      <c r="D14" s="40">
        <v>0</v>
      </c>
      <c r="E14" s="40">
        <v>183595</v>
      </c>
      <c r="F14" s="40">
        <f>E14</f>
        <v>183595</v>
      </c>
      <c r="G14" s="142">
        <v>183595</v>
      </c>
      <c r="H14" s="40"/>
      <c r="L14" s="36"/>
    </row>
    <row r="15" spans="1:12" ht="27.75" customHeight="1">
      <c r="A15" s="201"/>
      <c r="B15" s="104" t="s">
        <v>207</v>
      </c>
      <c r="C15" s="37" t="s">
        <v>151</v>
      </c>
      <c r="D15" s="38">
        <v>0</v>
      </c>
      <c r="E15" s="38">
        <v>183595</v>
      </c>
      <c r="F15" s="38">
        <f>D15+E15</f>
        <v>183595</v>
      </c>
      <c r="G15" s="39">
        <f>F15</f>
        <v>183595</v>
      </c>
      <c r="H15" s="40"/>
      <c r="L15" s="36"/>
    </row>
    <row r="16" spans="1:8" ht="19.5" customHeight="1">
      <c r="A16" s="192" t="s">
        <v>130</v>
      </c>
      <c r="B16" s="193"/>
      <c r="C16" s="194"/>
      <c r="D16" s="144">
        <v>34524673.87</v>
      </c>
      <c r="E16" s="42">
        <v>0</v>
      </c>
      <c r="F16" s="41">
        <f>D16+E16</f>
        <v>34524673.87</v>
      </c>
      <c r="G16" s="144">
        <f>F16-H16</f>
        <v>25803724.589999996</v>
      </c>
      <c r="H16" s="40">
        <v>8720949.28</v>
      </c>
    </row>
    <row r="17" spans="3:6" ht="12.75">
      <c r="C17" s="43"/>
      <c r="D17" s="43"/>
      <c r="E17" s="43"/>
      <c r="F17" s="43"/>
    </row>
    <row r="18" spans="2:6" ht="12.75">
      <c r="B18" s="44"/>
      <c r="C18" s="43"/>
      <c r="D18" s="43"/>
      <c r="E18" s="43"/>
      <c r="F18" s="43"/>
    </row>
    <row r="19" spans="1:9" ht="12.75">
      <c r="A19" s="45"/>
      <c r="C19" s="46"/>
      <c r="D19" s="15"/>
      <c r="E19" s="15"/>
      <c r="F19" s="15"/>
      <c r="G19" s="47"/>
      <c r="H19" s="47"/>
      <c r="I19" s="48"/>
    </row>
    <row r="20" spans="1:9" ht="12.75">
      <c r="A20" s="45"/>
      <c r="C20" s="46"/>
      <c r="D20" s="15"/>
      <c r="E20" s="15"/>
      <c r="F20" s="15"/>
      <c r="G20" s="47"/>
      <c r="H20" s="47"/>
      <c r="I20" s="48"/>
    </row>
    <row r="21" spans="2:6" ht="12.75">
      <c r="B21" s="49"/>
      <c r="C21" s="43"/>
      <c r="D21" s="43"/>
      <c r="E21" s="43"/>
      <c r="F21" s="43"/>
    </row>
    <row r="22" spans="3:6" ht="12.75">
      <c r="C22" s="43"/>
      <c r="D22" s="43"/>
      <c r="E22" s="43"/>
      <c r="F22" s="43"/>
    </row>
    <row r="23" spans="2:6" ht="12.75">
      <c r="B23" s="49"/>
      <c r="C23" s="43"/>
      <c r="D23" s="43"/>
      <c r="E23" s="43"/>
      <c r="F23" s="43"/>
    </row>
    <row r="24" spans="3:6" ht="12.75">
      <c r="C24" s="43"/>
      <c r="D24" s="43"/>
      <c r="E24" s="43"/>
      <c r="F24" s="43"/>
    </row>
    <row r="25" spans="2:6" ht="12.75">
      <c r="B25" s="49"/>
      <c r="C25" s="43"/>
      <c r="D25" s="43"/>
      <c r="E25" s="43"/>
      <c r="F25" s="43"/>
    </row>
    <row r="26" spans="3:6" ht="12.75">
      <c r="C26" s="43"/>
      <c r="D26" s="43"/>
      <c r="E26" s="43"/>
      <c r="F26" s="43"/>
    </row>
    <row r="27" spans="2:6" ht="12.75">
      <c r="B27" s="49"/>
      <c r="C27" s="43"/>
      <c r="D27" s="43"/>
      <c r="E27" s="43"/>
      <c r="F27" s="43"/>
    </row>
    <row r="28" spans="2:6" ht="12.75">
      <c r="B28" s="49"/>
      <c r="C28" s="43"/>
      <c r="D28" s="43"/>
      <c r="E28" s="43"/>
      <c r="F28" s="43"/>
    </row>
    <row r="29" spans="2:6" ht="12.75">
      <c r="B29" s="49"/>
      <c r="C29" s="43"/>
      <c r="D29" s="43"/>
      <c r="E29" s="43"/>
      <c r="F29" s="43"/>
    </row>
    <row r="30" spans="3:6" ht="12.75">
      <c r="C30" s="43"/>
      <c r="D30" s="43"/>
      <c r="E30" s="43"/>
      <c r="F30" s="43"/>
    </row>
    <row r="31" spans="2:6" ht="12.75">
      <c r="B31" s="49"/>
      <c r="C31" s="43"/>
      <c r="D31" s="43"/>
      <c r="E31" s="43"/>
      <c r="F31" s="43"/>
    </row>
    <row r="32" spans="3:6" ht="12.75">
      <c r="C32" s="43"/>
      <c r="D32" s="43"/>
      <c r="E32" s="43"/>
      <c r="F32" s="43"/>
    </row>
    <row r="33" spans="3:6" ht="12.75">
      <c r="C33" s="43"/>
      <c r="D33" s="43"/>
      <c r="E33" s="43"/>
      <c r="F33" s="43"/>
    </row>
    <row r="34" spans="3:6" ht="12.75">
      <c r="C34" s="43"/>
      <c r="D34" s="43"/>
      <c r="E34" s="43"/>
      <c r="F34" s="43"/>
    </row>
    <row r="35" spans="3:6" ht="12.75">
      <c r="C35" s="43"/>
      <c r="D35" s="43"/>
      <c r="E35" s="43"/>
      <c r="F35" s="43"/>
    </row>
    <row r="36" spans="3:6" ht="12.75">
      <c r="C36" s="43"/>
      <c r="D36" s="43"/>
      <c r="E36" s="43"/>
      <c r="F36" s="43"/>
    </row>
    <row r="37" spans="3:6" ht="12.75">
      <c r="C37" s="43"/>
      <c r="D37" s="43"/>
      <c r="E37" s="43"/>
      <c r="F37" s="43"/>
    </row>
    <row r="38" spans="3:6" ht="12.75">
      <c r="C38" s="43"/>
      <c r="D38" s="43"/>
      <c r="E38" s="43"/>
      <c r="F38" s="43"/>
    </row>
    <row r="39" spans="3:6" ht="12.75">
      <c r="C39" s="43"/>
      <c r="D39" s="43"/>
      <c r="E39" s="43"/>
      <c r="F39" s="43"/>
    </row>
    <row r="40" spans="3:6" ht="12.75">
      <c r="C40" s="43"/>
      <c r="D40" s="43"/>
      <c r="E40" s="43"/>
      <c r="F40" s="43"/>
    </row>
    <row r="41" spans="3:6" ht="12.75">
      <c r="C41" s="43"/>
      <c r="D41" s="43"/>
      <c r="E41" s="43"/>
      <c r="F41" s="43"/>
    </row>
    <row r="42" spans="3:6" ht="12.75">
      <c r="C42" s="43"/>
      <c r="D42" s="43"/>
      <c r="E42" s="43"/>
      <c r="F42" s="43"/>
    </row>
    <row r="43" spans="3:6" ht="12.75">
      <c r="C43" s="43"/>
      <c r="D43" s="43"/>
      <c r="E43" s="43"/>
      <c r="F43" s="43"/>
    </row>
    <row r="44" spans="3:6" ht="12.75">
      <c r="C44" s="43"/>
      <c r="D44" s="43"/>
      <c r="E44" s="43"/>
      <c r="F44" s="43"/>
    </row>
    <row r="45" spans="3:6" ht="12.75">
      <c r="C45" s="43"/>
      <c r="D45" s="43"/>
      <c r="E45" s="43"/>
      <c r="F45" s="43"/>
    </row>
  </sheetData>
  <sheetProtection/>
  <mergeCells count="16">
    <mergeCell ref="A16:C16"/>
    <mergeCell ref="B10:C10"/>
    <mergeCell ref="D9:F9"/>
    <mergeCell ref="A14:A15"/>
    <mergeCell ref="B14:C14"/>
    <mergeCell ref="B12:B13"/>
    <mergeCell ref="C12:C13"/>
    <mergeCell ref="D12:D13"/>
    <mergeCell ref="F12:F13"/>
    <mergeCell ref="G12:G13"/>
    <mergeCell ref="D5:H5"/>
    <mergeCell ref="A6:A7"/>
    <mergeCell ref="B6:B7"/>
    <mergeCell ref="C6:C7"/>
    <mergeCell ref="D6:F7"/>
    <mergeCell ref="G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3" sqref="M3"/>
    </sheetView>
  </sheetViews>
  <sheetFormatPr defaultColWidth="9.140625" defaultRowHeight="12.75"/>
  <cols>
    <col min="3" max="3" width="12.140625" style="0" customWidth="1"/>
  </cols>
  <sheetData>
    <row r="1" spans="1:14" ht="12.75">
      <c r="A1" s="1"/>
      <c r="B1" s="1"/>
      <c r="C1" s="1"/>
      <c r="D1" s="1"/>
      <c r="E1" s="1"/>
      <c r="F1" s="1"/>
      <c r="G1" s="2"/>
      <c r="H1" s="3"/>
      <c r="I1" s="4"/>
      <c r="J1" s="5"/>
      <c r="K1" s="5"/>
      <c r="L1" s="5"/>
      <c r="M1" s="94" t="s">
        <v>224</v>
      </c>
      <c r="N1" s="6"/>
    </row>
    <row r="2" spans="1:14" ht="12.75">
      <c r="A2" s="1"/>
      <c r="B2" s="1"/>
      <c r="C2" s="1"/>
      <c r="D2" s="1"/>
      <c r="E2" s="1"/>
      <c r="F2" s="1"/>
      <c r="G2" s="4"/>
      <c r="H2" s="3"/>
      <c r="I2" s="4"/>
      <c r="J2" s="5"/>
      <c r="K2" s="5"/>
      <c r="L2" s="5"/>
      <c r="M2" s="94" t="s">
        <v>221</v>
      </c>
      <c r="N2" s="6"/>
    </row>
    <row r="3" spans="1:14" ht="12.75">
      <c r="A3" s="7"/>
      <c r="B3" s="7"/>
      <c r="C3" s="7"/>
      <c r="D3" s="7"/>
      <c r="E3" s="7"/>
      <c r="F3" s="7"/>
      <c r="G3" s="7"/>
      <c r="H3" s="7"/>
      <c r="I3" s="8"/>
      <c r="J3" s="8"/>
      <c r="K3" s="6"/>
      <c r="L3" s="6"/>
      <c r="M3" s="6"/>
      <c r="N3" s="6"/>
    </row>
    <row r="4" spans="1:14" ht="12.75">
      <c r="A4" s="7"/>
      <c r="B4" s="7"/>
      <c r="C4" s="7"/>
      <c r="D4" s="7"/>
      <c r="E4" s="7"/>
      <c r="F4" s="7"/>
      <c r="G4" s="9" t="s">
        <v>131</v>
      </c>
      <c r="H4" s="8"/>
      <c r="I4" s="8"/>
      <c r="J4" s="10"/>
      <c r="K4" s="6"/>
      <c r="L4" s="6"/>
      <c r="M4" s="6"/>
      <c r="N4" s="6"/>
    </row>
    <row r="5" spans="1:14" ht="12.75">
      <c r="A5" s="215" t="s">
        <v>0</v>
      </c>
      <c r="B5" s="215" t="s">
        <v>118</v>
      </c>
      <c r="C5" s="215" t="s">
        <v>119</v>
      </c>
      <c r="D5" s="220" t="s">
        <v>1</v>
      </c>
      <c r="E5" s="221"/>
      <c r="F5" s="222"/>
      <c r="G5" s="215" t="s">
        <v>132</v>
      </c>
      <c r="H5" s="231" t="s">
        <v>133</v>
      </c>
      <c r="I5" s="232"/>
      <c r="J5" s="215" t="s">
        <v>134</v>
      </c>
      <c r="K5" s="215" t="s">
        <v>135</v>
      </c>
      <c r="L5" s="215" t="s">
        <v>136</v>
      </c>
      <c r="M5" s="215" t="s">
        <v>137</v>
      </c>
      <c r="N5" s="215" t="s">
        <v>138</v>
      </c>
    </row>
    <row r="6" spans="1:14" ht="42">
      <c r="A6" s="216"/>
      <c r="B6" s="216"/>
      <c r="C6" s="216"/>
      <c r="D6" s="223"/>
      <c r="E6" s="224"/>
      <c r="F6" s="225"/>
      <c r="G6" s="216"/>
      <c r="H6" s="12" t="s">
        <v>139</v>
      </c>
      <c r="I6" s="12" t="s">
        <v>140</v>
      </c>
      <c r="J6" s="216"/>
      <c r="K6" s="216"/>
      <c r="L6" s="216"/>
      <c r="M6" s="216"/>
      <c r="N6" s="216"/>
    </row>
    <row r="7" spans="1:14" ht="12.75">
      <c r="A7" s="11"/>
      <c r="B7" s="11"/>
      <c r="C7" s="11"/>
      <c r="D7" s="11" t="s">
        <v>123</v>
      </c>
      <c r="E7" s="11" t="s">
        <v>124</v>
      </c>
      <c r="F7" s="11" t="s">
        <v>141</v>
      </c>
      <c r="G7" s="11"/>
      <c r="H7" s="11"/>
      <c r="I7" s="11"/>
      <c r="J7" s="11"/>
      <c r="K7" s="11"/>
      <c r="L7" s="11"/>
      <c r="M7" s="11"/>
      <c r="N7" s="11"/>
    </row>
    <row r="8" spans="1:14" ht="12.75">
      <c r="A8" s="13">
        <v>1</v>
      </c>
      <c r="B8" s="13">
        <v>2</v>
      </c>
      <c r="C8" s="13">
        <v>3</v>
      </c>
      <c r="D8" s="217">
        <v>4</v>
      </c>
      <c r="E8" s="218"/>
      <c r="F8" s="219"/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</row>
    <row r="9" spans="1:14" ht="21" customHeight="1">
      <c r="A9" s="229" t="s">
        <v>126</v>
      </c>
      <c r="B9" s="226" t="s">
        <v>127</v>
      </c>
      <c r="C9" s="228"/>
      <c r="D9" s="169">
        <v>5886017.87</v>
      </c>
      <c r="E9" s="169">
        <v>-183595.38</v>
      </c>
      <c r="F9" s="169">
        <f aca="true" t="shared" si="0" ref="F9:F15">D9+E9</f>
        <v>5702422.49</v>
      </c>
      <c r="G9" s="172">
        <v>1018036</v>
      </c>
      <c r="H9" s="172">
        <v>674466</v>
      </c>
      <c r="I9" s="172">
        <v>343570</v>
      </c>
      <c r="J9" s="172"/>
      <c r="K9" s="172">
        <v>4948922.49</v>
      </c>
      <c r="L9" s="172">
        <v>120000</v>
      </c>
      <c r="M9" s="169"/>
      <c r="N9" s="169"/>
    </row>
    <row r="10" spans="1:14" ht="65.25" customHeight="1">
      <c r="A10" s="230"/>
      <c r="B10" s="146">
        <v>85212</v>
      </c>
      <c r="C10" s="147" t="s">
        <v>211</v>
      </c>
      <c r="D10" s="148">
        <v>4021000</v>
      </c>
      <c r="E10" s="149">
        <v>23000</v>
      </c>
      <c r="F10" s="148">
        <f>D10+E10</f>
        <v>4044000</v>
      </c>
      <c r="G10" s="167">
        <v>23000</v>
      </c>
      <c r="H10" s="168">
        <v>23000</v>
      </c>
      <c r="I10" s="168"/>
      <c r="J10" s="168"/>
      <c r="K10" s="168"/>
      <c r="L10" s="168"/>
      <c r="M10" s="148"/>
      <c r="N10" s="148"/>
    </row>
    <row r="11" spans="1:14" ht="27" customHeight="1">
      <c r="A11" s="230"/>
      <c r="B11" s="236" t="s">
        <v>128</v>
      </c>
      <c r="C11" s="238" t="s">
        <v>142</v>
      </c>
      <c r="D11" s="211">
        <v>802431.38</v>
      </c>
      <c r="E11" s="149">
        <v>-183595.38</v>
      </c>
      <c r="F11" s="211">
        <v>595836</v>
      </c>
      <c r="G11" s="211">
        <v>-23000</v>
      </c>
      <c r="H11" s="211">
        <v>-23000</v>
      </c>
      <c r="I11" s="213"/>
      <c r="J11" s="211"/>
      <c r="K11" s="211"/>
      <c r="L11" s="211">
        <v>-183595.38</v>
      </c>
      <c r="M11" s="211"/>
      <c r="N11" s="211"/>
    </row>
    <row r="12" spans="1:14" ht="27" customHeight="1">
      <c r="A12" s="97"/>
      <c r="B12" s="237"/>
      <c r="C12" s="239"/>
      <c r="D12" s="212"/>
      <c r="E12" s="149">
        <v>-23000</v>
      </c>
      <c r="F12" s="212"/>
      <c r="G12" s="212"/>
      <c r="H12" s="212"/>
      <c r="I12" s="214"/>
      <c r="J12" s="212"/>
      <c r="K12" s="212"/>
      <c r="L12" s="212"/>
      <c r="M12" s="212"/>
      <c r="N12" s="212"/>
    </row>
    <row r="13" spans="1:14" ht="27" customHeight="1">
      <c r="A13" s="230" t="s">
        <v>208</v>
      </c>
      <c r="B13" s="233" t="s">
        <v>209</v>
      </c>
      <c r="C13" s="234"/>
      <c r="D13" s="170">
        <v>0</v>
      </c>
      <c r="E13" s="169">
        <v>183595.38</v>
      </c>
      <c r="F13" s="170">
        <f>E13</f>
        <v>183595.38</v>
      </c>
      <c r="G13" s="169"/>
      <c r="H13" s="170"/>
      <c r="I13" s="171"/>
      <c r="J13" s="170"/>
      <c r="K13" s="170"/>
      <c r="L13" s="170">
        <v>183595.38</v>
      </c>
      <c r="M13" s="170"/>
      <c r="N13" s="170"/>
    </row>
    <row r="14" spans="1:14" ht="21">
      <c r="A14" s="235"/>
      <c r="B14" s="145" t="s">
        <v>207</v>
      </c>
      <c r="C14" s="14" t="s">
        <v>143</v>
      </c>
      <c r="D14" s="149">
        <v>0</v>
      </c>
      <c r="E14" s="149">
        <v>183595.38</v>
      </c>
      <c r="F14" s="149">
        <f t="shared" si="0"/>
        <v>183595.38</v>
      </c>
      <c r="G14" s="149"/>
      <c r="H14" s="149"/>
      <c r="I14" s="149"/>
      <c r="J14" s="149"/>
      <c r="K14" s="149"/>
      <c r="L14" s="149">
        <v>183595.38</v>
      </c>
      <c r="M14" s="149"/>
      <c r="N14" s="149"/>
    </row>
    <row r="15" spans="1:14" ht="12.75">
      <c r="A15" s="226" t="s">
        <v>144</v>
      </c>
      <c r="B15" s="227"/>
      <c r="C15" s="228"/>
      <c r="D15" s="169">
        <v>25803724.59</v>
      </c>
      <c r="E15" s="169">
        <v>0</v>
      </c>
      <c r="F15" s="169">
        <f t="shared" si="0"/>
        <v>25803724.59</v>
      </c>
      <c r="G15" s="169">
        <v>18836031.72</v>
      </c>
      <c r="H15" s="169">
        <v>11519577.63</v>
      </c>
      <c r="I15" s="169">
        <v>7316454.09</v>
      </c>
      <c r="J15" s="169">
        <v>567200</v>
      </c>
      <c r="K15" s="169">
        <v>5945133.49</v>
      </c>
      <c r="L15" s="169">
        <v>355359.38</v>
      </c>
      <c r="M15" s="169">
        <v>0</v>
      </c>
      <c r="N15" s="169">
        <v>100000</v>
      </c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6"/>
      <c r="L16" s="6"/>
      <c r="M16" s="6"/>
      <c r="N16" s="6"/>
    </row>
  </sheetData>
  <sheetProtection/>
  <mergeCells count="29">
    <mergeCell ref="A15:C15"/>
    <mergeCell ref="A9:A11"/>
    <mergeCell ref="B9:C9"/>
    <mergeCell ref="J5:J6"/>
    <mergeCell ref="H5:I5"/>
    <mergeCell ref="B13:C13"/>
    <mergeCell ref="A13:A14"/>
    <mergeCell ref="B11:B12"/>
    <mergeCell ref="C11:C12"/>
    <mergeCell ref="D11:D12"/>
    <mergeCell ref="K5:K6"/>
    <mergeCell ref="L5:L6"/>
    <mergeCell ref="M5:M6"/>
    <mergeCell ref="N5:N6"/>
    <mergeCell ref="D8:F8"/>
    <mergeCell ref="A5:A6"/>
    <mergeCell ref="B5:B6"/>
    <mergeCell ref="C5:C6"/>
    <mergeCell ref="D5:F6"/>
    <mergeCell ref="G5:G6"/>
    <mergeCell ref="L11:L12"/>
    <mergeCell ref="M11:M12"/>
    <mergeCell ref="N11:N12"/>
    <mergeCell ref="F11:F12"/>
    <mergeCell ref="G11:G12"/>
    <mergeCell ref="H11:H12"/>
    <mergeCell ref="I11:I12"/>
    <mergeCell ref="J11:J12"/>
    <mergeCell ref="K11:K1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K3" sqref="K3"/>
    </sheetView>
  </sheetViews>
  <sheetFormatPr defaultColWidth="11.57421875" defaultRowHeight="12.75"/>
  <cols>
    <col min="1" max="1" width="5.140625" style="51" customWidth="1"/>
    <col min="2" max="2" width="6.8515625" style="51" customWidth="1"/>
    <col min="3" max="3" width="8.140625" style="51" customWidth="1"/>
    <col min="4" max="4" width="31.421875" style="51" customWidth="1"/>
    <col min="5" max="5" width="13.57421875" style="51" customWidth="1"/>
    <col min="6" max="6" width="13.7109375" style="51" customWidth="1"/>
    <col min="7" max="7" width="15.00390625" style="51" customWidth="1"/>
    <col min="8" max="8" width="14.00390625" style="51" customWidth="1"/>
    <col min="9" max="9" width="15.140625" style="51" customWidth="1"/>
    <col min="10" max="11" width="9.00390625" style="51" customWidth="1"/>
    <col min="12" max="16384" width="11.57421875" style="51" customWidth="1"/>
  </cols>
  <sheetData>
    <row r="1" spans="1:13" ht="12.75">
      <c r="A1" s="50"/>
      <c r="B1" s="50"/>
      <c r="C1" s="50"/>
      <c r="D1" s="50"/>
      <c r="E1" s="50"/>
      <c r="F1" s="50"/>
      <c r="G1" s="240" t="s">
        <v>222</v>
      </c>
      <c r="H1" s="240"/>
      <c r="I1" s="240"/>
      <c r="J1" s="240"/>
      <c r="K1" s="240"/>
      <c r="L1" s="52"/>
      <c r="M1" s="52"/>
    </row>
    <row r="2" spans="1:11" ht="12.75">
      <c r="A2" s="50"/>
      <c r="B2" s="50"/>
      <c r="C2" s="50"/>
      <c r="D2" s="50"/>
      <c r="E2" s="50"/>
      <c r="F2" s="50"/>
      <c r="G2" s="50"/>
      <c r="H2" s="240" t="s">
        <v>223</v>
      </c>
      <c r="I2" s="240"/>
      <c r="J2" s="240"/>
      <c r="K2" s="240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7.25" customHeight="1">
      <c r="A4" s="247" t="s">
        <v>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9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12.75" customHeight="1">
      <c r="A6" s="248" t="s">
        <v>2</v>
      </c>
      <c r="B6" s="248" t="s">
        <v>0</v>
      </c>
      <c r="C6" s="248" t="s">
        <v>6</v>
      </c>
      <c r="D6" s="249" t="s">
        <v>7</v>
      </c>
      <c r="E6" s="245" t="s">
        <v>8</v>
      </c>
      <c r="F6" s="245" t="s">
        <v>3</v>
      </c>
      <c r="G6" s="245"/>
      <c r="H6" s="245"/>
      <c r="I6" s="245"/>
      <c r="J6" s="245"/>
      <c r="K6" s="246" t="s">
        <v>9</v>
      </c>
    </row>
    <row r="7" spans="1:11" ht="12.75" customHeight="1">
      <c r="A7" s="248"/>
      <c r="B7" s="248"/>
      <c r="C7" s="248"/>
      <c r="D7" s="249"/>
      <c r="E7" s="245"/>
      <c r="F7" s="245" t="s">
        <v>10</v>
      </c>
      <c r="G7" s="245" t="s">
        <v>11</v>
      </c>
      <c r="H7" s="245"/>
      <c r="I7" s="245"/>
      <c r="J7" s="245"/>
      <c r="K7" s="246"/>
    </row>
    <row r="8" spans="1:11" ht="12.75" customHeight="1">
      <c r="A8" s="248"/>
      <c r="B8" s="248"/>
      <c r="C8" s="248"/>
      <c r="D8" s="249"/>
      <c r="E8" s="245"/>
      <c r="F8" s="245"/>
      <c r="G8" s="245" t="s">
        <v>12</v>
      </c>
      <c r="H8" s="245" t="s">
        <v>13</v>
      </c>
      <c r="I8" s="245" t="s">
        <v>14</v>
      </c>
      <c r="J8" s="246" t="s">
        <v>15</v>
      </c>
      <c r="K8" s="246"/>
    </row>
    <row r="9" spans="1:11" ht="12.75">
      <c r="A9" s="248"/>
      <c r="B9" s="248"/>
      <c r="C9" s="248"/>
      <c r="D9" s="249"/>
      <c r="E9" s="245"/>
      <c r="F9" s="245"/>
      <c r="G9" s="245"/>
      <c r="H9" s="245"/>
      <c r="I9" s="245"/>
      <c r="J9" s="246"/>
      <c r="K9" s="246"/>
    </row>
    <row r="10" spans="1:11" ht="35.25" customHeight="1">
      <c r="A10" s="248"/>
      <c r="B10" s="248"/>
      <c r="C10" s="248"/>
      <c r="D10" s="249"/>
      <c r="E10" s="245"/>
      <c r="F10" s="245"/>
      <c r="G10" s="245"/>
      <c r="H10" s="245"/>
      <c r="I10" s="245"/>
      <c r="J10" s="246"/>
      <c r="K10" s="246"/>
    </row>
    <row r="11" spans="1:11" ht="12.75">
      <c r="A11" s="55">
        <v>1</v>
      </c>
      <c r="B11" s="55">
        <v>2</v>
      </c>
      <c r="C11" s="55">
        <v>3</v>
      </c>
      <c r="D11" s="55">
        <v>5</v>
      </c>
      <c r="E11" s="55">
        <v>6</v>
      </c>
      <c r="F11" s="55">
        <v>7</v>
      </c>
      <c r="G11" s="55">
        <v>8</v>
      </c>
      <c r="H11" s="55">
        <v>9</v>
      </c>
      <c r="I11" s="55">
        <v>10</v>
      </c>
      <c r="J11" s="55">
        <v>11</v>
      </c>
      <c r="K11" s="55">
        <v>12</v>
      </c>
    </row>
    <row r="12" spans="1:11" ht="94.5" customHeight="1">
      <c r="A12" s="56">
        <v>1</v>
      </c>
      <c r="B12" s="56" t="s">
        <v>16</v>
      </c>
      <c r="C12" s="56" t="s">
        <v>17</v>
      </c>
      <c r="D12" s="57" t="s">
        <v>18</v>
      </c>
      <c r="E12" s="58">
        <v>6429418.69</v>
      </c>
      <c r="F12" s="58">
        <v>6429418.69</v>
      </c>
      <c r="G12" s="58">
        <v>50000</v>
      </c>
      <c r="H12" s="58">
        <v>1751918.69</v>
      </c>
      <c r="I12" s="59" t="s">
        <v>19</v>
      </c>
      <c r="J12" s="60"/>
      <c r="K12" s="60"/>
    </row>
    <row r="13" spans="1:11" ht="45" customHeight="1">
      <c r="A13" s="56">
        <v>2</v>
      </c>
      <c r="B13" s="56" t="s">
        <v>16</v>
      </c>
      <c r="C13" s="56" t="s">
        <v>17</v>
      </c>
      <c r="D13" s="57" t="s">
        <v>20</v>
      </c>
      <c r="E13" s="58">
        <v>120000</v>
      </c>
      <c r="F13" s="58">
        <v>120000</v>
      </c>
      <c r="G13" s="58">
        <v>37000</v>
      </c>
      <c r="H13" s="58">
        <v>80000</v>
      </c>
      <c r="I13" s="59" t="s">
        <v>21</v>
      </c>
      <c r="J13" s="60"/>
      <c r="K13" s="60"/>
    </row>
    <row r="14" spans="1:11" ht="45" customHeight="1">
      <c r="A14" s="56"/>
      <c r="B14" s="56"/>
      <c r="C14" s="56"/>
      <c r="D14" s="173" t="s">
        <v>215</v>
      </c>
      <c r="E14" s="174">
        <v>103000</v>
      </c>
      <c r="F14" s="174">
        <v>103000</v>
      </c>
      <c r="G14" s="174">
        <v>20000</v>
      </c>
      <c r="H14" s="174">
        <v>80000</v>
      </c>
      <c r="I14" s="175" t="s">
        <v>21</v>
      </c>
      <c r="J14" s="60"/>
      <c r="K14" s="60"/>
    </row>
    <row r="15" spans="1:11" ht="40.5" customHeight="1">
      <c r="A15" s="56">
        <v>3</v>
      </c>
      <c r="B15" s="56" t="s">
        <v>16</v>
      </c>
      <c r="C15" s="56" t="s">
        <v>17</v>
      </c>
      <c r="D15" s="57" t="s">
        <v>22</v>
      </c>
      <c r="E15" s="58">
        <v>100000</v>
      </c>
      <c r="F15" s="58">
        <v>100000</v>
      </c>
      <c r="G15" s="58">
        <v>50000</v>
      </c>
      <c r="H15" s="58">
        <v>50000</v>
      </c>
      <c r="I15" s="59" t="s">
        <v>23</v>
      </c>
      <c r="J15" s="60"/>
      <c r="K15" s="60"/>
    </row>
    <row r="16" spans="1:11" ht="82.5" customHeight="1">
      <c r="A16" s="56">
        <v>4</v>
      </c>
      <c r="B16" s="56" t="s">
        <v>16</v>
      </c>
      <c r="C16" s="56" t="s">
        <v>17</v>
      </c>
      <c r="D16" s="57" t="s">
        <v>24</v>
      </c>
      <c r="E16" s="58">
        <v>3708440</v>
      </c>
      <c r="F16" s="58">
        <v>3708440</v>
      </c>
      <c r="G16" s="58">
        <v>30532</v>
      </c>
      <c r="H16" s="58">
        <v>900000</v>
      </c>
      <c r="I16" s="59" t="s">
        <v>25</v>
      </c>
      <c r="J16" s="60"/>
      <c r="K16" s="60"/>
    </row>
    <row r="17" spans="1:11" ht="42.75" customHeight="1">
      <c r="A17" s="56">
        <v>5</v>
      </c>
      <c r="B17" s="56" t="s">
        <v>16</v>
      </c>
      <c r="C17" s="56" t="s">
        <v>17</v>
      </c>
      <c r="D17" s="57" t="s">
        <v>26</v>
      </c>
      <c r="E17" s="58">
        <v>1500000</v>
      </c>
      <c r="F17" s="58">
        <v>1500000</v>
      </c>
      <c r="G17" s="58">
        <v>228000</v>
      </c>
      <c r="H17" s="58">
        <v>1200000</v>
      </c>
      <c r="I17" s="59" t="s">
        <v>27</v>
      </c>
      <c r="J17" s="60"/>
      <c r="K17" s="60"/>
    </row>
    <row r="18" spans="1:11" ht="42.75" customHeight="1">
      <c r="A18" s="56"/>
      <c r="B18" s="56"/>
      <c r="C18" s="56"/>
      <c r="D18" s="173" t="s">
        <v>215</v>
      </c>
      <c r="E18" s="174">
        <v>1520000</v>
      </c>
      <c r="F18" s="174">
        <v>1520000</v>
      </c>
      <c r="G18" s="174">
        <v>245000</v>
      </c>
      <c r="H18" s="174">
        <v>1200000</v>
      </c>
      <c r="I18" s="175" t="s">
        <v>216</v>
      </c>
      <c r="J18" s="60"/>
      <c r="K18" s="60"/>
    </row>
    <row r="19" spans="1:11" ht="48" customHeight="1">
      <c r="A19" s="56">
        <v>6</v>
      </c>
      <c r="B19" s="56" t="s">
        <v>16</v>
      </c>
      <c r="C19" s="56" t="s">
        <v>17</v>
      </c>
      <c r="D19" s="57" t="s">
        <v>28</v>
      </c>
      <c r="E19" s="58">
        <v>625000</v>
      </c>
      <c r="F19" s="58">
        <v>625000</v>
      </c>
      <c r="G19" s="58">
        <v>127500</v>
      </c>
      <c r="H19" s="58">
        <v>494500</v>
      </c>
      <c r="I19" s="59" t="s">
        <v>29</v>
      </c>
      <c r="J19" s="60"/>
      <c r="K19" s="60"/>
    </row>
    <row r="20" spans="1:11" ht="44.25" customHeight="1">
      <c r="A20" s="56">
        <v>7</v>
      </c>
      <c r="B20" s="56" t="s">
        <v>16</v>
      </c>
      <c r="C20" s="56" t="s">
        <v>17</v>
      </c>
      <c r="D20" s="57" t="s">
        <v>30</v>
      </c>
      <c r="E20" s="58">
        <v>100000</v>
      </c>
      <c r="F20" s="58">
        <v>100000</v>
      </c>
      <c r="G20" s="58">
        <v>0</v>
      </c>
      <c r="H20" s="98">
        <v>100000</v>
      </c>
      <c r="I20" s="59" t="s">
        <v>31</v>
      </c>
      <c r="J20" s="60"/>
      <c r="K20" s="60"/>
    </row>
    <row r="21" spans="1:11" ht="36" customHeight="1">
      <c r="A21" s="56">
        <v>8</v>
      </c>
      <c r="B21" s="56" t="s">
        <v>16</v>
      </c>
      <c r="C21" s="56" t="s">
        <v>17</v>
      </c>
      <c r="D21" s="57" t="s">
        <v>32</v>
      </c>
      <c r="E21" s="58">
        <v>30000</v>
      </c>
      <c r="F21" s="58">
        <v>30000</v>
      </c>
      <c r="G21" s="58">
        <v>0</v>
      </c>
      <c r="H21" s="58">
        <v>30000</v>
      </c>
      <c r="I21" s="61" t="s">
        <v>23</v>
      </c>
      <c r="J21" s="60"/>
      <c r="K21" s="60"/>
    </row>
    <row r="22" spans="1:11" ht="40.5" customHeight="1">
      <c r="A22" s="241" t="s">
        <v>33</v>
      </c>
      <c r="B22" s="241"/>
      <c r="C22" s="241"/>
      <c r="D22" s="62" t="s">
        <v>154</v>
      </c>
      <c r="E22" s="63">
        <f>E12+E14+E15+E16+E18+E19+E20+E21</f>
        <v>12615858.690000001</v>
      </c>
      <c r="F22" s="63">
        <f>F12+F14+F15+F16+F18+F19+F20+F21</f>
        <v>12615858.690000001</v>
      </c>
      <c r="G22" s="63">
        <f>G12+G14+G15+G16+G18+G19+G20+G21</f>
        <v>523032</v>
      </c>
      <c r="H22" s="63">
        <f>H12+H14+H15+H16+H18+H19+H20+H21</f>
        <v>4606418.6899999995</v>
      </c>
      <c r="I22" s="64" t="s">
        <v>217</v>
      </c>
      <c r="J22" s="65"/>
      <c r="K22" s="66"/>
    </row>
    <row r="23" spans="1:11" ht="39" customHeight="1">
      <c r="A23" s="56">
        <v>9</v>
      </c>
      <c r="B23" s="56">
        <v>400</v>
      </c>
      <c r="C23" s="56">
        <v>40002</v>
      </c>
      <c r="D23" s="57" t="s">
        <v>34</v>
      </c>
      <c r="E23" s="58">
        <v>40000</v>
      </c>
      <c r="F23" s="58">
        <v>40000</v>
      </c>
      <c r="G23" s="58"/>
      <c r="H23" s="58">
        <v>40000</v>
      </c>
      <c r="I23" s="61" t="s">
        <v>23</v>
      </c>
      <c r="J23" s="60"/>
      <c r="K23" s="60"/>
    </row>
    <row r="24" spans="1:11" ht="36" customHeight="1">
      <c r="A24" s="67">
        <v>10</v>
      </c>
      <c r="B24" s="56">
        <v>400</v>
      </c>
      <c r="C24" s="56">
        <v>40002</v>
      </c>
      <c r="D24" s="57" t="s">
        <v>35</v>
      </c>
      <c r="E24" s="58">
        <v>40000</v>
      </c>
      <c r="F24" s="58">
        <v>40000</v>
      </c>
      <c r="G24" s="58"/>
      <c r="H24" s="58">
        <v>40000</v>
      </c>
      <c r="I24" s="61" t="s">
        <v>23</v>
      </c>
      <c r="J24" s="60"/>
      <c r="K24" s="60"/>
    </row>
    <row r="25" spans="1:11" ht="34.5" customHeight="1">
      <c r="A25" s="67">
        <v>11</v>
      </c>
      <c r="B25" s="56">
        <v>400</v>
      </c>
      <c r="C25" s="56">
        <v>40002</v>
      </c>
      <c r="D25" s="57" t="s">
        <v>36</v>
      </c>
      <c r="E25" s="58">
        <v>20000</v>
      </c>
      <c r="F25" s="58">
        <v>20000</v>
      </c>
      <c r="G25" s="58">
        <v>3710.6</v>
      </c>
      <c r="H25" s="58">
        <v>16289.4</v>
      </c>
      <c r="I25" s="59" t="s">
        <v>23</v>
      </c>
      <c r="J25" s="60"/>
      <c r="K25" s="60"/>
    </row>
    <row r="26" spans="1:11" ht="36.75" customHeight="1">
      <c r="A26" s="67">
        <v>12</v>
      </c>
      <c r="B26" s="56">
        <v>400</v>
      </c>
      <c r="C26" s="56">
        <v>40002</v>
      </c>
      <c r="D26" s="57" t="s">
        <v>37</v>
      </c>
      <c r="E26" s="58">
        <v>15000</v>
      </c>
      <c r="F26" s="58">
        <v>15000</v>
      </c>
      <c r="G26" s="58">
        <v>15000</v>
      </c>
      <c r="H26" s="58"/>
      <c r="I26" s="59" t="s">
        <v>23</v>
      </c>
      <c r="J26" s="60"/>
      <c r="K26" s="60"/>
    </row>
    <row r="27" spans="1:11" ht="38.25" customHeight="1">
      <c r="A27" s="243" t="s">
        <v>38</v>
      </c>
      <c r="B27" s="243"/>
      <c r="C27" s="243"/>
      <c r="D27" s="68"/>
      <c r="E27" s="69">
        <f>E23+E24+E25+E26</f>
        <v>115000</v>
      </c>
      <c r="F27" s="69">
        <f>F23+F24+F25+F26</f>
        <v>115000</v>
      </c>
      <c r="G27" s="69">
        <f>G23+G24+G25+G26</f>
        <v>18710.6</v>
      </c>
      <c r="H27" s="69">
        <f>H23+H24+H25+H26</f>
        <v>96289.4</v>
      </c>
      <c r="I27" s="70" t="s">
        <v>23</v>
      </c>
      <c r="J27" s="66"/>
      <c r="K27" s="66"/>
    </row>
    <row r="28" spans="1:11" ht="42.75" customHeight="1">
      <c r="A28" s="56">
        <v>13</v>
      </c>
      <c r="B28" s="56">
        <v>600</v>
      </c>
      <c r="C28" s="56">
        <v>60016</v>
      </c>
      <c r="D28" s="57" t="s">
        <v>39</v>
      </c>
      <c r="E28" s="58">
        <v>1913420</v>
      </c>
      <c r="F28" s="58">
        <v>1913420</v>
      </c>
      <c r="G28" s="58">
        <v>0</v>
      </c>
      <c r="H28" s="58">
        <v>95671</v>
      </c>
      <c r="I28" s="59" t="s">
        <v>40</v>
      </c>
      <c r="J28" s="60"/>
      <c r="K28" s="60"/>
    </row>
    <row r="29" spans="1:11" ht="42.75" customHeight="1">
      <c r="A29" s="56">
        <v>14</v>
      </c>
      <c r="B29" s="56">
        <v>600</v>
      </c>
      <c r="C29" s="56">
        <v>60016</v>
      </c>
      <c r="D29" s="57" t="s">
        <v>41</v>
      </c>
      <c r="E29" s="58">
        <v>1775140</v>
      </c>
      <c r="F29" s="58">
        <v>1775140</v>
      </c>
      <c r="G29" s="58">
        <v>0</v>
      </c>
      <c r="H29" s="58">
        <v>887570</v>
      </c>
      <c r="I29" s="59" t="s">
        <v>42</v>
      </c>
      <c r="J29" s="60"/>
      <c r="K29" s="60"/>
    </row>
    <row r="30" spans="1:11" ht="42.75" customHeight="1">
      <c r="A30" s="56">
        <v>15</v>
      </c>
      <c r="B30" s="56">
        <v>600</v>
      </c>
      <c r="C30" s="56">
        <v>60016</v>
      </c>
      <c r="D30" s="57" t="s">
        <v>43</v>
      </c>
      <c r="E30" s="58">
        <v>618750</v>
      </c>
      <c r="F30" s="58">
        <v>618750</v>
      </c>
      <c r="G30" s="58">
        <v>0</v>
      </c>
      <c r="H30" s="58">
        <v>318750</v>
      </c>
      <c r="I30" s="59" t="s">
        <v>44</v>
      </c>
      <c r="J30" s="60"/>
      <c r="K30" s="60"/>
    </row>
    <row r="31" spans="1:11" ht="42.75" customHeight="1">
      <c r="A31" s="56">
        <v>16</v>
      </c>
      <c r="B31" s="56">
        <v>600</v>
      </c>
      <c r="C31" s="56">
        <v>60016</v>
      </c>
      <c r="D31" s="57" t="s">
        <v>45</v>
      </c>
      <c r="E31" s="58">
        <v>150000</v>
      </c>
      <c r="F31" s="58">
        <v>150000</v>
      </c>
      <c r="G31" s="58"/>
      <c r="H31" s="58">
        <v>75000</v>
      </c>
      <c r="I31" s="59" t="s">
        <v>46</v>
      </c>
      <c r="J31" s="60"/>
      <c r="K31" s="60"/>
    </row>
    <row r="32" spans="1:11" ht="37.5" customHeight="1">
      <c r="A32" s="56">
        <v>17</v>
      </c>
      <c r="B32" s="56">
        <v>600</v>
      </c>
      <c r="C32" s="56">
        <v>60016</v>
      </c>
      <c r="D32" s="57" t="s">
        <v>47</v>
      </c>
      <c r="E32" s="58">
        <v>75000</v>
      </c>
      <c r="F32" s="58">
        <v>75000</v>
      </c>
      <c r="G32" s="58"/>
      <c r="H32" s="58">
        <v>75000</v>
      </c>
      <c r="I32" s="59" t="s">
        <v>48</v>
      </c>
      <c r="J32" s="60"/>
      <c r="K32" s="60"/>
    </row>
    <row r="33" spans="1:11" ht="34.5" customHeight="1">
      <c r="A33" s="56">
        <v>18</v>
      </c>
      <c r="B33" s="56">
        <v>600</v>
      </c>
      <c r="C33" s="56">
        <v>60016</v>
      </c>
      <c r="D33" s="57" t="s">
        <v>49</v>
      </c>
      <c r="E33" s="58">
        <v>489420</v>
      </c>
      <c r="F33" s="58">
        <v>489420</v>
      </c>
      <c r="G33" s="58">
        <v>0</v>
      </c>
      <c r="H33" s="58">
        <v>244710</v>
      </c>
      <c r="I33" s="59" t="s">
        <v>50</v>
      </c>
      <c r="J33" s="60"/>
      <c r="K33" s="60"/>
    </row>
    <row r="34" spans="1:11" ht="63.75" customHeight="1">
      <c r="A34" s="56">
        <v>19</v>
      </c>
      <c r="B34" s="56">
        <v>600</v>
      </c>
      <c r="C34" s="56">
        <v>60016</v>
      </c>
      <c r="D34" s="173" t="s">
        <v>214</v>
      </c>
      <c r="E34" s="58">
        <v>230000</v>
      </c>
      <c r="F34" s="58">
        <v>230000</v>
      </c>
      <c r="G34" s="58">
        <v>0</v>
      </c>
      <c r="H34" s="58">
        <v>230000</v>
      </c>
      <c r="I34" s="59" t="s">
        <v>48</v>
      </c>
      <c r="J34" s="60"/>
      <c r="K34" s="60"/>
    </row>
    <row r="35" spans="1:11" ht="50.25" customHeight="1">
      <c r="A35" s="56">
        <v>20</v>
      </c>
      <c r="B35" s="56">
        <v>600</v>
      </c>
      <c r="C35" s="56">
        <v>60016</v>
      </c>
      <c r="D35" s="57" t="s">
        <v>51</v>
      </c>
      <c r="E35" s="58">
        <v>4000</v>
      </c>
      <c r="F35" s="58">
        <v>4000</v>
      </c>
      <c r="G35" s="58">
        <v>4000</v>
      </c>
      <c r="H35" s="58">
        <v>0</v>
      </c>
      <c r="I35" s="59" t="s">
        <v>48</v>
      </c>
      <c r="J35" s="60"/>
      <c r="K35" s="60"/>
    </row>
    <row r="36" spans="1:11" ht="35.25" customHeight="1">
      <c r="A36" s="56">
        <v>21</v>
      </c>
      <c r="B36" s="56">
        <v>600</v>
      </c>
      <c r="C36" s="56">
        <v>60016</v>
      </c>
      <c r="D36" s="57" t="s">
        <v>52</v>
      </c>
      <c r="E36" s="58">
        <v>4000</v>
      </c>
      <c r="F36" s="58">
        <v>4000</v>
      </c>
      <c r="G36" s="58">
        <v>4000</v>
      </c>
      <c r="H36" s="58">
        <v>0</v>
      </c>
      <c r="I36" s="59" t="s">
        <v>48</v>
      </c>
      <c r="J36" s="60"/>
      <c r="K36" s="60"/>
    </row>
    <row r="37" spans="1:11" ht="51" customHeight="1">
      <c r="A37" s="56">
        <v>22</v>
      </c>
      <c r="B37" s="56">
        <v>600</v>
      </c>
      <c r="C37" s="56">
        <v>60016</v>
      </c>
      <c r="D37" s="57" t="s">
        <v>53</v>
      </c>
      <c r="E37" s="58">
        <v>8000</v>
      </c>
      <c r="F37" s="58">
        <v>8000</v>
      </c>
      <c r="G37" s="58">
        <v>8000</v>
      </c>
      <c r="H37" s="58">
        <v>0</v>
      </c>
      <c r="I37" s="59" t="s">
        <v>48</v>
      </c>
      <c r="J37" s="60"/>
      <c r="K37" s="60"/>
    </row>
    <row r="38" spans="1:11" ht="42" customHeight="1">
      <c r="A38" s="56">
        <v>23</v>
      </c>
      <c r="B38" s="56">
        <v>600</v>
      </c>
      <c r="C38" s="56">
        <v>60016</v>
      </c>
      <c r="D38" s="71" t="s">
        <v>113</v>
      </c>
      <c r="E38" s="58">
        <v>11598.91</v>
      </c>
      <c r="F38" s="58">
        <v>11598.91</v>
      </c>
      <c r="G38" s="58">
        <v>11598.91</v>
      </c>
      <c r="H38" s="58"/>
      <c r="I38" s="59"/>
      <c r="J38" s="60"/>
      <c r="K38" s="60"/>
    </row>
    <row r="39" spans="1:11" ht="39" customHeight="1">
      <c r="A39" s="241" t="s">
        <v>54</v>
      </c>
      <c r="B39" s="241"/>
      <c r="C39" s="241"/>
      <c r="D39" s="68"/>
      <c r="E39" s="69">
        <f>E28+E29+E30+E31+E32+E33+E34+E35+E36+E37+E38</f>
        <v>5279328.91</v>
      </c>
      <c r="F39" s="69">
        <f>F28+F29+F30+F31+F32+F33+F34+F35+F36+F37+F38</f>
        <v>5279328.91</v>
      </c>
      <c r="G39" s="69">
        <f>G28+G29+G30+G31+G32+G33+G34+G35+G36+G37+G38</f>
        <v>27598.91</v>
      </c>
      <c r="H39" s="69">
        <f>SUM(H28:H37)</f>
        <v>1926701</v>
      </c>
      <c r="I39" s="72" t="s">
        <v>55</v>
      </c>
      <c r="J39" s="73"/>
      <c r="K39" s="73"/>
    </row>
    <row r="40" spans="1:11" ht="45.75" customHeight="1">
      <c r="A40" s="56">
        <v>24</v>
      </c>
      <c r="B40" s="56">
        <v>700</v>
      </c>
      <c r="C40" s="56">
        <v>70005</v>
      </c>
      <c r="D40" s="57" t="s">
        <v>56</v>
      </c>
      <c r="E40" s="58">
        <v>494724.31</v>
      </c>
      <c r="F40" s="58">
        <v>494724.31</v>
      </c>
      <c r="G40" s="58">
        <v>0</v>
      </c>
      <c r="H40" s="58">
        <v>242414.91</v>
      </c>
      <c r="I40" s="59" t="s">
        <v>57</v>
      </c>
      <c r="J40" s="60"/>
      <c r="K40" s="60"/>
    </row>
    <row r="41" spans="1:11" ht="36" customHeight="1">
      <c r="A41" s="56"/>
      <c r="B41" s="56"/>
      <c r="C41" s="56"/>
      <c r="D41" s="101" t="s">
        <v>115</v>
      </c>
      <c r="E41" s="100">
        <v>519709.4</v>
      </c>
      <c r="F41" s="100">
        <v>519709.4</v>
      </c>
      <c r="G41" s="100"/>
      <c r="H41" s="100">
        <v>267400</v>
      </c>
      <c r="I41" s="59" t="s">
        <v>57</v>
      </c>
      <c r="J41" s="60"/>
      <c r="K41" s="60"/>
    </row>
    <row r="42" spans="1:11" ht="45.75" customHeight="1">
      <c r="A42" s="56">
        <v>25</v>
      </c>
      <c r="B42" s="56">
        <v>700</v>
      </c>
      <c r="C42" s="56">
        <v>70005</v>
      </c>
      <c r="D42" s="74" t="s">
        <v>58</v>
      </c>
      <c r="E42" s="58">
        <v>190000</v>
      </c>
      <c r="F42" s="58">
        <v>190000</v>
      </c>
      <c r="G42" s="58">
        <v>0</v>
      </c>
      <c r="H42" s="58">
        <v>190000</v>
      </c>
      <c r="I42" s="59" t="s">
        <v>59</v>
      </c>
      <c r="J42" s="60"/>
      <c r="K42" s="60"/>
    </row>
    <row r="43" spans="1:11" ht="45.75" customHeight="1">
      <c r="A43" s="56"/>
      <c r="B43" s="56"/>
      <c r="C43" s="56"/>
      <c r="D43" s="99" t="s">
        <v>115</v>
      </c>
      <c r="E43" s="100">
        <v>165014.91</v>
      </c>
      <c r="F43" s="100">
        <v>165014.91</v>
      </c>
      <c r="G43" s="100"/>
      <c r="H43" s="100">
        <v>165014.91</v>
      </c>
      <c r="I43" s="59" t="s">
        <v>59</v>
      </c>
      <c r="J43" s="60"/>
      <c r="K43" s="60"/>
    </row>
    <row r="44" spans="1:11" ht="45.75" customHeight="1">
      <c r="A44" s="56">
        <v>26</v>
      </c>
      <c r="B44" s="56">
        <v>700</v>
      </c>
      <c r="C44" s="56">
        <v>70005</v>
      </c>
      <c r="D44" s="57" t="s">
        <v>60</v>
      </c>
      <c r="E44" s="58">
        <v>300000</v>
      </c>
      <c r="F44" s="58">
        <v>300000</v>
      </c>
      <c r="G44" s="58">
        <v>0</v>
      </c>
      <c r="H44" s="58">
        <v>180000</v>
      </c>
      <c r="I44" s="59" t="s">
        <v>61</v>
      </c>
      <c r="J44" s="60"/>
      <c r="K44" s="60"/>
    </row>
    <row r="45" spans="1:11" ht="48.75" customHeight="1">
      <c r="A45" s="56">
        <v>27</v>
      </c>
      <c r="B45" s="56">
        <v>700</v>
      </c>
      <c r="C45" s="56">
        <v>70005</v>
      </c>
      <c r="D45" s="57" t="s">
        <v>62</v>
      </c>
      <c r="E45" s="58">
        <v>40000</v>
      </c>
      <c r="F45" s="58">
        <v>40000</v>
      </c>
      <c r="G45" s="58">
        <v>0</v>
      </c>
      <c r="H45" s="58">
        <v>40000</v>
      </c>
      <c r="I45" s="59" t="s">
        <v>59</v>
      </c>
      <c r="J45" s="60"/>
      <c r="K45" s="60"/>
    </row>
    <row r="46" spans="1:11" ht="45.75" customHeight="1">
      <c r="A46" s="56">
        <v>28</v>
      </c>
      <c r="B46" s="56">
        <v>700</v>
      </c>
      <c r="C46" s="56">
        <v>70005</v>
      </c>
      <c r="D46" s="57" t="s">
        <v>63</v>
      </c>
      <c r="E46" s="58">
        <v>3500000</v>
      </c>
      <c r="F46" s="58">
        <v>3500000</v>
      </c>
      <c r="G46" s="75"/>
      <c r="H46" s="58"/>
      <c r="I46" s="59" t="s">
        <v>64</v>
      </c>
      <c r="J46" s="60"/>
      <c r="K46" s="60"/>
    </row>
    <row r="47" spans="1:11" ht="49.5" customHeight="1">
      <c r="A47" s="56">
        <v>29</v>
      </c>
      <c r="B47" s="56">
        <v>700</v>
      </c>
      <c r="C47" s="56">
        <v>70005</v>
      </c>
      <c r="D47" s="57" t="s">
        <v>65</v>
      </c>
      <c r="E47" s="58">
        <v>4000</v>
      </c>
      <c r="F47" s="58">
        <v>4000</v>
      </c>
      <c r="G47" s="58">
        <v>4000</v>
      </c>
      <c r="H47" s="58"/>
      <c r="I47" s="61" t="s">
        <v>48</v>
      </c>
      <c r="J47" s="60"/>
      <c r="K47" s="60"/>
    </row>
    <row r="48" spans="1:11" ht="49.5" customHeight="1">
      <c r="A48" s="56">
        <v>30</v>
      </c>
      <c r="B48" s="56">
        <v>700</v>
      </c>
      <c r="C48" s="56">
        <v>70005</v>
      </c>
      <c r="D48" s="57" t="s">
        <v>66</v>
      </c>
      <c r="E48" s="58">
        <v>9832.47</v>
      </c>
      <c r="F48" s="58">
        <v>9832.47</v>
      </c>
      <c r="G48" s="58">
        <v>9832.47</v>
      </c>
      <c r="H48" s="58"/>
      <c r="I48" s="61" t="s">
        <v>48</v>
      </c>
      <c r="J48" s="60"/>
      <c r="K48" s="60"/>
    </row>
    <row r="49" spans="1:11" ht="45" customHeight="1">
      <c r="A49" s="56">
        <v>31</v>
      </c>
      <c r="B49" s="56">
        <v>700</v>
      </c>
      <c r="C49" s="56">
        <v>70005</v>
      </c>
      <c r="D49" s="57" t="s">
        <v>67</v>
      </c>
      <c r="E49" s="58">
        <v>8938.61</v>
      </c>
      <c r="F49" s="58">
        <v>8938.61</v>
      </c>
      <c r="G49" s="58">
        <v>8938.61</v>
      </c>
      <c r="H49" s="58"/>
      <c r="I49" s="59" t="s">
        <v>48</v>
      </c>
      <c r="J49" s="60"/>
      <c r="K49" s="60"/>
    </row>
    <row r="50" spans="1:11" ht="39.75" customHeight="1">
      <c r="A50" s="56">
        <v>32</v>
      </c>
      <c r="B50" s="56">
        <v>700</v>
      </c>
      <c r="C50" s="56">
        <v>70005</v>
      </c>
      <c r="D50" s="57" t="s">
        <v>68</v>
      </c>
      <c r="E50" s="58">
        <v>7100</v>
      </c>
      <c r="F50" s="58">
        <v>7100</v>
      </c>
      <c r="G50" s="58">
        <v>7100</v>
      </c>
      <c r="H50" s="58"/>
      <c r="I50" s="59" t="s">
        <v>48</v>
      </c>
      <c r="J50" s="60"/>
      <c r="K50" s="60"/>
    </row>
    <row r="51" spans="1:11" ht="53.25" customHeight="1">
      <c r="A51" s="56">
        <v>33</v>
      </c>
      <c r="B51" s="56">
        <v>700</v>
      </c>
      <c r="C51" s="56">
        <v>70005</v>
      </c>
      <c r="D51" s="57" t="s">
        <v>69</v>
      </c>
      <c r="E51" s="58">
        <v>10194.27</v>
      </c>
      <c r="F51" s="58">
        <v>10194.27</v>
      </c>
      <c r="G51" s="58">
        <v>10194.27</v>
      </c>
      <c r="H51" s="58"/>
      <c r="I51" s="59" t="s">
        <v>48</v>
      </c>
      <c r="J51" s="60"/>
      <c r="K51" s="60"/>
    </row>
    <row r="52" spans="1:11" ht="53.25" customHeight="1">
      <c r="A52" s="56">
        <v>34</v>
      </c>
      <c r="B52" s="56">
        <v>700</v>
      </c>
      <c r="C52" s="56">
        <v>70005</v>
      </c>
      <c r="D52" s="57" t="s">
        <v>4</v>
      </c>
      <c r="E52" s="58">
        <v>6852.93</v>
      </c>
      <c r="F52" s="58">
        <v>6852.93</v>
      </c>
      <c r="G52" s="58">
        <v>6852.93</v>
      </c>
      <c r="H52" s="58"/>
      <c r="I52" s="59" t="s">
        <v>59</v>
      </c>
      <c r="J52" s="60"/>
      <c r="K52" s="60"/>
    </row>
    <row r="53" spans="1:11" ht="42" customHeight="1">
      <c r="A53" s="56">
        <v>35</v>
      </c>
      <c r="B53" s="56">
        <v>700</v>
      </c>
      <c r="C53" s="56">
        <v>70005</v>
      </c>
      <c r="D53" s="57" t="s">
        <v>70</v>
      </c>
      <c r="E53" s="58">
        <v>50000</v>
      </c>
      <c r="F53" s="58">
        <v>50000</v>
      </c>
      <c r="G53" s="58">
        <v>50000</v>
      </c>
      <c r="H53" s="58">
        <v>0</v>
      </c>
      <c r="I53" s="59" t="s">
        <v>59</v>
      </c>
      <c r="J53" s="60"/>
      <c r="K53" s="60"/>
    </row>
    <row r="54" spans="1:11" ht="41.25" customHeight="1">
      <c r="A54" s="241" t="s">
        <v>71</v>
      </c>
      <c r="B54" s="241"/>
      <c r="C54" s="241"/>
      <c r="D54" s="68"/>
      <c r="E54" s="102">
        <f>E40+E42+E44+E45+E46+E47+E48+E49+E50+E51+E52+E53</f>
        <v>4621642.59</v>
      </c>
      <c r="F54" s="102">
        <f>F40+F42+F44+F45+F46+F47+F48+F49+F50+F51+F52+F53</f>
        <v>4621642.59</v>
      </c>
      <c r="G54" s="102">
        <f>G40+G42+G44+G45+G46+G47+G48+G49+G50+G51+G52+G53</f>
        <v>96918.28</v>
      </c>
      <c r="H54" s="102">
        <f>SUM(H40:H53)</f>
        <v>1084829.82</v>
      </c>
      <c r="I54" s="103" t="s">
        <v>72</v>
      </c>
      <c r="J54" s="73"/>
      <c r="K54" s="73"/>
    </row>
    <row r="55" spans="1:11" ht="41.25" customHeight="1">
      <c r="A55" s="95"/>
      <c r="B55" s="95"/>
      <c r="C55" s="95"/>
      <c r="D55" s="87" t="s">
        <v>115</v>
      </c>
      <c r="E55" s="69">
        <v>4621642.59</v>
      </c>
      <c r="F55" s="69">
        <f>F54</f>
        <v>4621642.59</v>
      </c>
      <c r="G55" s="69">
        <f>G54</f>
        <v>96918.28</v>
      </c>
      <c r="H55" s="69">
        <f>H54</f>
        <v>1084829.82</v>
      </c>
      <c r="I55" s="76" t="s">
        <v>72</v>
      </c>
      <c r="J55" s="73"/>
      <c r="K55" s="73"/>
    </row>
    <row r="56" spans="1:11" ht="33" customHeight="1">
      <c r="A56" s="77">
        <v>36</v>
      </c>
      <c r="B56" s="77">
        <v>750</v>
      </c>
      <c r="C56" s="77">
        <v>75022</v>
      </c>
      <c r="D56" s="78" t="s">
        <v>73</v>
      </c>
      <c r="E56" s="79">
        <v>6000</v>
      </c>
      <c r="F56" s="79">
        <v>6000</v>
      </c>
      <c r="G56" s="79">
        <v>6000</v>
      </c>
      <c r="H56" s="80"/>
      <c r="I56" s="81" t="s">
        <v>59</v>
      </c>
      <c r="J56" s="82"/>
      <c r="K56" s="83"/>
    </row>
    <row r="57" spans="1:11" ht="39" customHeight="1">
      <c r="A57" s="77">
        <v>37</v>
      </c>
      <c r="B57" s="77">
        <v>750</v>
      </c>
      <c r="C57" s="77">
        <v>75023</v>
      </c>
      <c r="D57" s="78" t="s">
        <v>74</v>
      </c>
      <c r="E57" s="79">
        <v>31000</v>
      </c>
      <c r="F57" s="79">
        <v>31000</v>
      </c>
      <c r="G57" s="79">
        <v>31000</v>
      </c>
      <c r="H57" s="80"/>
      <c r="I57" s="81" t="s">
        <v>59</v>
      </c>
      <c r="J57" s="82"/>
      <c r="K57" s="83"/>
    </row>
    <row r="58" spans="1:11" ht="36.75" customHeight="1">
      <c r="A58" s="241" t="s">
        <v>75</v>
      </c>
      <c r="B58" s="241"/>
      <c r="C58" s="241"/>
      <c r="D58" s="68"/>
      <c r="E58" s="84">
        <f>E56+E57</f>
        <v>37000</v>
      </c>
      <c r="F58" s="84">
        <f>F56+F57</f>
        <v>37000</v>
      </c>
      <c r="G58" s="84">
        <f>G56+G57</f>
        <v>37000</v>
      </c>
      <c r="H58" s="84">
        <v>0</v>
      </c>
      <c r="I58" s="85" t="s">
        <v>59</v>
      </c>
      <c r="J58" s="73"/>
      <c r="K58" s="73"/>
    </row>
    <row r="59" spans="1:11" ht="42.75" customHeight="1">
      <c r="A59" s="77">
        <v>38</v>
      </c>
      <c r="B59" s="77">
        <v>754</v>
      </c>
      <c r="C59" s="77">
        <v>75412</v>
      </c>
      <c r="D59" s="78" t="s">
        <v>76</v>
      </c>
      <c r="E59" s="79">
        <v>60000</v>
      </c>
      <c r="F59" s="79">
        <v>60000</v>
      </c>
      <c r="G59" s="79">
        <v>10000</v>
      </c>
      <c r="H59" s="80">
        <v>50000</v>
      </c>
      <c r="I59" s="81" t="s">
        <v>59</v>
      </c>
      <c r="J59" s="82"/>
      <c r="K59" s="83"/>
    </row>
    <row r="60" spans="1:11" ht="42.75" customHeight="1">
      <c r="A60" s="244" t="s">
        <v>77</v>
      </c>
      <c r="B60" s="244"/>
      <c r="C60" s="244"/>
      <c r="D60" s="62" t="s">
        <v>154</v>
      </c>
      <c r="E60" s="69">
        <f>E59</f>
        <v>60000</v>
      </c>
      <c r="F60" s="69">
        <f>F59</f>
        <v>60000</v>
      </c>
      <c r="G60" s="69">
        <v>10000</v>
      </c>
      <c r="H60" s="69">
        <v>50000</v>
      </c>
      <c r="I60" s="85" t="s">
        <v>59</v>
      </c>
      <c r="J60" s="86"/>
      <c r="K60" s="73"/>
    </row>
    <row r="61" spans="1:11" ht="48.75" customHeight="1">
      <c r="A61" s="56">
        <v>39</v>
      </c>
      <c r="B61" s="56">
        <v>801</v>
      </c>
      <c r="C61" s="56">
        <v>80101</v>
      </c>
      <c r="D61" s="57" t="s">
        <v>78</v>
      </c>
      <c r="E61" s="58">
        <v>230000</v>
      </c>
      <c r="F61" s="58">
        <v>230000</v>
      </c>
      <c r="G61" s="58">
        <v>0</v>
      </c>
      <c r="H61" s="58">
        <v>69500</v>
      </c>
      <c r="I61" s="59" t="s">
        <v>114</v>
      </c>
      <c r="J61" s="60"/>
      <c r="K61" s="60"/>
    </row>
    <row r="62" spans="1:11" ht="60.75" customHeight="1">
      <c r="A62" s="56">
        <v>40</v>
      </c>
      <c r="B62" s="56">
        <v>801</v>
      </c>
      <c r="C62" s="56">
        <v>80101</v>
      </c>
      <c r="D62" s="57" t="s">
        <v>79</v>
      </c>
      <c r="E62" s="58">
        <v>227700</v>
      </c>
      <c r="F62" s="58">
        <v>227700</v>
      </c>
      <c r="G62" s="58">
        <v>0</v>
      </c>
      <c r="H62" s="58">
        <v>163850</v>
      </c>
      <c r="I62" s="59" t="s">
        <v>80</v>
      </c>
      <c r="J62" s="60"/>
      <c r="K62" s="60"/>
    </row>
    <row r="63" spans="1:11" ht="48.75" customHeight="1">
      <c r="A63" s="56">
        <v>41</v>
      </c>
      <c r="B63" s="56">
        <v>801</v>
      </c>
      <c r="C63" s="56">
        <v>80101</v>
      </c>
      <c r="D63" s="57" t="s">
        <v>81</v>
      </c>
      <c r="E63" s="58">
        <v>221000</v>
      </c>
      <c r="F63" s="58">
        <v>221000</v>
      </c>
      <c r="G63" s="58">
        <v>0</v>
      </c>
      <c r="H63" s="58">
        <v>55250</v>
      </c>
      <c r="I63" s="59" t="s">
        <v>82</v>
      </c>
      <c r="J63" s="60"/>
      <c r="K63" s="60"/>
    </row>
    <row r="64" spans="1:11" ht="45.75" customHeight="1">
      <c r="A64" s="56">
        <v>42</v>
      </c>
      <c r="B64" s="56">
        <v>801</v>
      </c>
      <c r="C64" s="56">
        <v>80101</v>
      </c>
      <c r="D64" s="57" t="s">
        <v>83</v>
      </c>
      <c r="E64" s="58">
        <v>235000</v>
      </c>
      <c r="F64" s="58">
        <v>235000</v>
      </c>
      <c r="G64" s="58">
        <v>0</v>
      </c>
      <c r="H64" s="58">
        <v>44750</v>
      </c>
      <c r="I64" s="59" t="s">
        <v>84</v>
      </c>
      <c r="J64" s="60"/>
      <c r="K64" s="60"/>
    </row>
    <row r="65" spans="1:11" ht="45.75" customHeight="1">
      <c r="A65" s="56">
        <v>43</v>
      </c>
      <c r="B65" s="56">
        <v>801</v>
      </c>
      <c r="C65" s="56">
        <v>80101</v>
      </c>
      <c r="D65" s="57" t="s">
        <v>85</v>
      </c>
      <c r="E65" s="58">
        <v>60000</v>
      </c>
      <c r="F65" s="58">
        <v>60000</v>
      </c>
      <c r="G65" s="58">
        <v>0</v>
      </c>
      <c r="H65" s="58">
        <v>60000</v>
      </c>
      <c r="I65" s="59" t="s">
        <v>48</v>
      </c>
      <c r="J65" s="60"/>
      <c r="K65" s="60"/>
    </row>
    <row r="66" spans="1:11" ht="36" customHeight="1">
      <c r="A66" s="56">
        <v>44</v>
      </c>
      <c r="B66" s="56">
        <v>801</v>
      </c>
      <c r="C66" s="56">
        <v>80101</v>
      </c>
      <c r="D66" s="57" t="s">
        <v>86</v>
      </c>
      <c r="E66" s="58">
        <v>14833.83</v>
      </c>
      <c r="F66" s="58">
        <v>14833.83</v>
      </c>
      <c r="G66" s="58">
        <v>14833.83</v>
      </c>
      <c r="H66" s="58"/>
      <c r="I66" s="59" t="s">
        <v>48</v>
      </c>
      <c r="J66" s="60"/>
      <c r="K66" s="60"/>
    </row>
    <row r="67" spans="1:11" ht="35.25" customHeight="1">
      <c r="A67" s="56">
        <v>45</v>
      </c>
      <c r="B67" s="56">
        <v>801</v>
      </c>
      <c r="C67" s="56">
        <v>80101</v>
      </c>
      <c r="D67" s="57" t="s">
        <v>87</v>
      </c>
      <c r="E67" s="58">
        <v>6130.42</v>
      </c>
      <c r="F67" s="58">
        <v>6130.42</v>
      </c>
      <c r="G67" s="58">
        <v>6130.42</v>
      </c>
      <c r="H67" s="58">
        <v>0</v>
      </c>
      <c r="I67" s="59" t="s">
        <v>48</v>
      </c>
      <c r="J67" s="60"/>
      <c r="K67" s="60"/>
    </row>
    <row r="68" spans="1:11" ht="39.75" customHeight="1">
      <c r="A68" s="241" t="s">
        <v>88</v>
      </c>
      <c r="B68" s="241"/>
      <c r="C68" s="241"/>
      <c r="D68" s="68"/>
      <c r="E68" s="84">
        <f>E61+E62+E63+E64+E65+E66+E67</f>
        <v>994664.25</v>
      </c>
      <c r="F68" s="84">
        <f>F61+F62+F63+F64+F65+F66+F67</f>
        <v>994664.25</v>
      </c>
      <c r="G68" s="84">
        <f>G61+G62+G63+G64+G65+G66+G67</f>
        <v>20964.25</v>
      </c>
      <c r="H68" s="84">
        <f>SUM(H61:H67)</f>
        <v>393350</v>
      </c>
      <c r="I68" s="70" t="s">
        <v>89</v>
      </c>
      <c r="J68" s="73"/>
      <c r="K68" s="73"/>
    </row>
    <row r="69" spans="1:11" ht="47.25" customHeight="1">
      <c r="A69" s="56">
        <v>46</v>
      </c>
      <c r="B69" s="56">
        <v>900</v>
      </c>
      <c r="C69" s="56">
        <v>90015</v>
      </c>
      <c r="D69" s="57" t="s">
        <v>90</v>
      </c>
      <c r="E69" s="58">
        <v>150000</v>
      </c>
      <c r="F69" s="58">
        <v>150000</v>
      </c>
      <c r="G69" s="58"/>
      <c r="H69" s="58">
        <v>150000</v>
      </c>
      <c r="I69" s="59" t="s">
        <v>48</v>
      </c>
      <c r="J69" s="60"/>
      <c r="K69" s="60"/>
    </row>
    <row r="70" spans="1:11" ht="45.75" customHeight="1">
      <c r="A70" s="56">
        <v>47</v>
      </c>
      <c r="B70" s="56">
        <v>900</v>
      </c>
      <c r="C70" s="56">
        <v>90015</v>
      </c>
      <c r="D70" s="57" t="s">
        <v>91</v>
      </c>
      <c r="E70" s="58">
        <v>6725.24</v>
      </c>
      <c r="F70" s="58">
        <v>6725.24</v>
      </c>
      <c r="G70" s="58">
        <v>6725.24</v>
      </c>
      <c r="H70" s="58"/>
      <c r="I70" s="59" t="s">
        <v>48</v>
      </c>
      <c r="J70" s="60"/>
      <c r="K70" s="60"/>
    </row>
    <row r="71" spans="1:11" ht="45.75" customHeight="1">
      <c r="A71" s="56">
        <v>48</v>
      </c>
      <c r="B71" s="56">
        <v>900</v>
      </c>
      <c r="C71" s="56">
        <v>90015</v>
      </c>
      <c r="D71" s="57" t="s">
        <v>92</v>
      </c>
      <c r="E71" s="58">
        <v>4000</v>
      </c>
      <c r="F71" s="58">
        <v>4000</v>
      </c>
      <c r="G71" s="58">
        <v>4000</v>
      </c>
      <c r="H71" s="58"/>
      <c r="I71" s="59" t="s">
        <v>48</v>
      </c>
      <c r="J71" s="60"/>
      <c r="K71" s="60"/>
    </row>
    <row r="72" spans="1:11" ht="45.75" customHeight="1">
      <c r="A72" s="56">
        <v>49</v>
      </c>
      <c r="B72" s="56">
        <v>900</v>
      </c>
      <c r="C72" s="56">
        <v>90015</v>
      </c>
      <c r="D72" s="57" t="s">
        <v>93</v>
      </c>
      <c r="E72" s="58">
        <v>10800</v>
      </c>
      <c r="F72" s="58">
        <v>10800</v>
      </c>
      <c r="G72" s="58">
        <v>10800</v>
      </c>
      <c r="H72" s="58"/>
      <c r="I72" s="59" t="s">
        <v>48</v>
      </c>
      <c r="J72" s="60"/>
      <c r="K72" s="60"/>
    </row>
    <row r="73" spans="1:11" ht="33.75" customHeight="1">
      <c r="A73" s="56">
        <v>50</v>
      </c>
      <c r="B73" s="56">
        <v>900</v>
      </c>
      <c r="C73" s="56">
        <v>90015</v>
      </c>
      <c r="D73" s="57" t="s">
        <v>94</v>
      </c>
      <c r="E73" s="58">
        <v>4000</v>
      </c>
      <c r="F73" s="58">
        <v>4000</v>
      </c>
      <c r="G73" s="58">
        <v>4000</v>
      </c>
      <c r="H73" s="58"/>
      <c r="I73" s="59" t="s">
        <v>48</v>
      </c>
      <c r="J73" s="60"/>
      <c r="K73" s="60"/>
    </row>
    <row r="74" spans="1:11" ht="35.25" customHeight="1">
      <c r="A74" s="56">
        <v>51</v>
      </c>
      <c r="B74" s="56">
        <v>900</v>
      </c>
      <c r="C74" s="56">
        <v>90015</v>
      </c>
      <c r="D74" s="57" t="s">
        <v>95</v>
      </c>
      <c r="E74" s="58">
        <v>4000</v>
      </c>
      <c r="F74" s="58">
        <v>4000</v>
      </c>
      <c r="G74" s="58">
        <v>4000</v>
      </c>
      <c r="H74" s="58">
        <v>0</v>
      </c>
      <c r="I74" s="59" t="s">
        <v>48</v>
      </c>
      <c r="J74" s="60"/>
      <c r="K74" s="60"/>
    </row>
    <row r="75" spans="1:11" ht="45.75" customHeight="1">
      <c r="A75" s="241" t="s">
        <v>96</v>
      </c>
      <c r="B75" s="241"/>
      <c r="C75" s="241"/>
      <c r="D75" s="87"/>
      <c r="E75" s="84">
        <f>E69+E70+E71+E72+E73+E74</f>
        <v>179525.24</v>
      </c>
      <c r="F75" s="84">
        <f>F69+F70+F71+F72+F73+F74</f>
        <v>179525.24</v>
      </c>
      <c r="G75" s="84">
        <f>G69+G70+G71+G72+G73+G74</f>
        <v>29525.239999999998</v>
      </c>
      <c r="H75" s="84">
        <f>SUM(H69:H74)</f>
        <v>150000</v>
      </c>
      <c r="I75" s="70" t="s">
        <v>59</v>
      </c>
      <c r="J75" s="66"/>
      <c r="K75" s="66"/>
    </row>
    <row r="76" spans="1:11" ht="36" customHeight="1">
      <c r="A76" s="56">
        <v>52</v>
      </c>
      <c r="B76" s="56">
        <v>921</v>
      </c>
      <c r="C76" s="56">
        <v>92109</v>
      </c>
      <c r="D76" s="57" t="s">
        <v>97</v>
      </c>
      <c r="E76" s="58">
        <v>211300</v>
      </c>
      <c r="F76" s="58">
        <v>211300</v>
      </c>
      <c r="G76" s="58">
        <v>0</v>
      </c>
      <c r="H76" s="58">
        <v>82026</v>
      </c>
      <c r="I76" s="59" t="s">
        <v>98</v>
      </c>
      <c r="J76" s="60"/>
      <c r="K76" s="60"/>
    </row>
    <row r="77" spans="1:11" ht="45.75" customHeight="1">
      <c r="A77" s="241" t="s">
        <v>99</v>
      </c>
      <c r="B77" s="241"/>
      <c r="C77" s="241"/>
      <c r="D77" s="87"/>
      <c r="E77" s="84">
        <f>E76</f>
        <v>211300</v>
      </c>
      <c r="F77" s="84">
        <f>F76</f>
        <v>211300</v>
      </c>
      <c r="G77" s="84">
        <f>G76</f>
        <v>0</v>
      </c>
      <c r="H77" s="84">
        <f>H76</f>
        <v>82026</v>
      </c>
      <c r="I77" s="70" t="s">
        <v>100</v>
      </c>
      <c r="J77" s="66"/>
      <c r="K77" s="66"/>
    </row>
    <row r="78" spans="1:11" ht="43.5" customHeight="1">
      <c r="A78" s="242" t="s">
        <v>1</v>
      </c>
      <c r="B78" s="242"/>
      <c r="C78" s="242"/>
      <c r="D78" s="88"/>
      <c r="E78" s="89">
        <f>E22+E27+E39+E54+E58+E60+E68+E75+E77</f>
        <v>24114319.68</v>
      </c>
      <c r="F78" s="89">
        <f>F22+F27+F39+F54+F58+F60+F68+F75+F77</f>
        <v>24114319.68</v>
      </c>
      <c r="G78" s="89">
        <f>G22+G27+G39+G54+G58+G60+G68+G75+G77</f>
        <v>763749.28</v>
      </c>
      <c r="H78" s="90">
        <f>H22+H27+H39+H54+H68+H75+H77+H60</f>
        <v>8389614.91</v>
      </c>
      <c r="I78" s="91" t="s">
        <v>101</v>
      </c>
      <c r="J78" s="90"/>
      <c r="K78" s="92" t="s">
        <v>102</v>
      </c>
    </row>
    <row r="79" spans="1:11" ht="12.75">
      <c r="A79" s="50" t="s">
        <v>103</v>
      </c>
      <c r="B79" s="50"/>
      <c r="C79" s="50"/>
      <c r="J79" s="50"/>
      <c r="K79" s="50"/>
    </row>
    <row r="80" spans="1:11" ht="12.75">
      <c r="A80" s="50" t="s">
        <v>104</v>
      </c>
      <c r="B80" s="50"/>
      <c r="C80" s="50"/>
      <c r="J80" s="50"/>
      <c r="K80" s="50"/>
    </row>
    <row r="81" spans="1:11" ht="12.75">
      <c r="A81" s="50" t="s">
        <v>105</v>
      </c>
      <c r="B81" s="50"/>
      <c r="C81" s="50"/>
      <c r="J81" s="50"/>
      <c r="K81" s="50"/>
    </row>
    <row r="82" spans="1:11" ht="12.75">
      <c r="A82" s="50" t="s">
        <v>106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2.75">
      <c r="A83" s="50" t="s">
        <v>153</v>
      </c>
      <c r="B83" s="50" t="s">
        <v>107</v>
      </c>
      <c r="C83" s="50"/>
      <c r="D83" s="50"/>
      <c r="E83" s="50"/>
      <c r="F83" s="50"/>
      <c r="G83" s="50"/>
      <c r="H83" s="50"/>
      <c r="I83" s="50"/>
      <c r="J83" s="50"/>
      <c r="K83" s="50"/>
    </row>
    <row r="84" spans="1:11" ht="12.75">
      <c r="A84" s="93" t="s">
        <v>153</v>
      </c>
      <c r="B84" s="50" t="s">
        <v>108</v>
      </c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ht="12.75">
      <c r="A86" s="50" t="s">
        <v>109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ht="12.75">
      <c r="A87" s="50" t="s">
        <v>110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ht="12.75">
      <c r="A88" s="51" t="s">
        <v>111</v>
      </c>
    </row>
    <row r="90" ht="12.75">
      <c r="A90" s="51" t="s">
        <v>112</v>
      </c>
    </row>
  </sheetData>
  <sheetProtection/>
  <mergeCells count="26">
    <mergeCell ref="H2:K2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2:C22"/>
    <mergeCell ref="G1:K1"/>
    <mergeCell ref="A75:C75"/>
    <mergeCell ref="A77:C77"/>
    <mergeCell ref="A78:C78"/>
    <mergeCell ref="A27:C27"/>
    <mergeCell ref="A39:C39"/>
    <mergeCell ref="A54:C54"/>
    <mergeCell ref="A58:C58"/>
    <mergeCell ref="A60:C60"/>
    <mergeCell ref="A68:C68"/>
  </mergeCells>
  <printOptions/>
  <pageMargins left="0.39375" right="0.393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C1">
      <selection activeCell="A3" sqref="A3:Q3"/>
    </sheetView>
  </sheetViews>
  <sheetFormatPr defaultColWidth="10.28125" defaultRowHeight="12.75"/>
  <cols>
    <col min="1" max="1" width="3.57421875" style="105" customWidth="1"/>
    <col min="2" max="2" width="17.7109375" style="105" customWidth="1"/>
    <col min="3" max="3" width="11.8515625" style="105" customWidth="1"/>
    <col min="4" max="4" width="13.140625" style="105" customWidth="1"/>
    <col min="5" max="5" width="12.00390625" style="105" customWidth="1"/>
    <col min="6" max="6" width="7.57421875" style="105" customWidth="1"/>
    <col min="7" max="7" width="9.140625" style="105" customWidth="1"/>
    <col min="8" max="8" width="9.57421875" style="105" customWidth="1"/>
    <col min="9" max="9" width="8.7109375" style="105" customWidth="1"/>
    <col min="10" max="11" width="7.7109375" style="105" customWidth="1"/>
    <col min="12" max="12" width="9.7109375" style="105" customWidth="1"/>
    <col min="13" max="13" width="9.00390625" style="105" customWidth="1"/>
    <col min="14" max="14" width="10.421875" style="105" customWidth="1"/>
    <col min="15" max="15" width="8.28125" style="105" customWidth="1"/>
    <col min="16" max="16" width="8.140625" style="105" customWidth="1"/>
    <col min="17" max="17" width="8.7109375" style="105" customWidth="1"/>
    <col min="18" max="16384" width="10.28125" style="105" customWidth="1"/>
  </cols>
  <sheetData>
    <row r="1" spans="11:17" ht="12.75">
      <c r="K1" s="136"/>
      <c r="L1" s="137"/>
      <c r="M1" s="136"/>
      <c r="N1" s="134" t="s">
        <v>220</v>
      </c>
      <c r="O1" s="135"/>
      <c r="P1" s="135"/>
      <c r="Q1" s="135"/>
    </row>
    <row r="2" spans="14:17" ht="12.75">
      <c r="N2" s="134" t="s">
        <v>221</v>
      </c>
      <c r="O2" s="133"/>
      <c r="P2" s="133"/>
      <c r="Q2" s="133"/>
    </row>
    <row r="3" spans="1:17" ht="12.75">
      <c r="A3" s="250" t="s">
        <v>199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10.5" customHeight="1">
      <c r="A4" s="251" t="s">
        <v>2</v>
      </c>
      <c r="B4" s="251" t="s">
        <v>198</v>
      </c>
      <c r="C4" s="252" t="s">
        <v>197</v>
      </c>
      <c r="D4" s="252" t="s">
        <v>196</v>
      </c>
      <c r="E4" s="252" t="s">
        <v>195</v>
      </c>
      <c r="F4" s="251" t="s">
        <v>133</v>
      </c>
      <c r="G4" s="251"/>
      <c r="H4" s="251" t="s">
        <v>3</v>
      </c>
      <c r="I4" s="251"/>
      <c r="J4" s="251"/>
      <c r="K4" s="251"/>
      <c r="L4" s="251"/>
      <c r="M4" s="251"/>
      <c r="N4" s="251"/>
      <c r="O4" s="251"/>
      <c r="P4" s="251"/>
      <c r="Q4" s="251"/>
    </row>
    <row r="5" spans="1:17" ht="10.5" customHeight="1">
      <c r="A5" s="251"/>
      <c r="B5" s="251"/>
      <c r="C5" s="252"/>
      <c r="D5" s="252"/>
      <c r="E5" s="252"/>
      <c r="F5" s="252" t="s">
        <v>194</v>
      </c>
      <c r="G5" s="252" t="s">
        <v>193</v>
      </c>
      <c r="H5" s="251" t="s">
        <v>192</v>
      </c>
      <c r="I5" s="251"/>
      <c r="J5" s="251"/>
      <c r="K5" s="251"/>
      <c r="L5" s="251"/>
      <c r="M5" s="251"/>
      <c r="N5" s="251"/>
      <c r="O5" s="251"/>
      <c r="P5" s="251"/>
      <c r="Q5" s="251"/>
    </row>
    <row r="6" spans="1:17" ht="10.5" customHeight="1">
      <c r="A6" s="251"/>
      <c r="B6" s="251"/>
      <c r="C6" s="252"/>
      <c r="D6" s="252"/>
      <c r="E6" s="252"/>
      <c r="F6" s="252"/>
      <c r="G6" s="252"/>
      <c r="H6" s="252" t="s">
        <v>191</v>
      </c>
      <c r="I6" s="251" t="s">
        <v>190</v>
      </c>
      <c r="J6" s="251"/>
      <c r="K6" s="251"/>
      <c r="L6" s="251"/>
      <c r="M6" s="251"/>
      <c r="N6" s="251"/>
      <c r="O6" s="251"/>
      <c r="P6" s="251"/>
      <c r="Q6" s="251"/>
    </row>
    <row r="7" spans="1:17" ht="14.25" customHeight="1">
      <c r="A7" s="251"/>
      <c r="B7" s="251"/>
      <c r="C7" s="252"/>
      <c r="D7" s="252"/>
      <c r="E7" s="252"/>
      <c r="F7" s="252"/>
      <c r="G7" s="252"/>
      <c r="H7" s="252"/>
      <c r="I7" s="251" t="s">
        <v>189</v>
      </c>
      <c r="J7" s="251"/>
      <c r="K7" s="251"/>
      <c r="L7" s="251"/>
      <c r="M7" s="251" t="s">
        <v>188</v>
      </c>
      <c r="N7" s="251"/>
      <c r="O7" s="251"/>
      <c r="P7" s="251"/>
      <c r="Q7" s="251"/>
    </row>
    <row r="8" spans="1:17" ht="12.75" customHeight="1">
      <c r="A8" s="251"/>
      <c r="B8" s="251"/>
      <c r="C8" s="252"/>
      <c r="D8" s="252"/>
      <c r="E8" s="252"/>
      <c r="F8" s="252"/>
      <c r="G8" s="252"/>
      <c r="H8" s="252"/>
      <c r="I8" s="252" t="s">
        <v>187</v>
      </c>
      <c r="J8" s="251" t="s">
        <v>185</v>
      </c>
      <c r="K8" s="251"/>
      <c r="L8" s="251"/>
      <c r="M8" s="253" t="s">
        <v>186</v>
      </c>
      <c r="N8" s="252" t="s">
        <v>185</v>
      </c>
      <c r="O8" s="252"/>
      <c r="P8" s="252"/>
      <c r="Q8" s="252"/>
    </row>
    <row r="9" spans="1:17" ht="21" customHeight="1">
      <c r="A9" s="251"/>
      <c r="B9" s="251"/>
      <c r="C9" s="252"/>
      <c r="D9" s="252"/>
      <c r="E9" s="252"/>
      <c r="F9" s="252"/>
      <c r="G9" s="252"/>
      <c r="H9" s="252"/>
      <c r="I9" s="252"/>
      <c r="J9" s="132" t="s">
        <v>184</v>
      </c>
      <c r="K9" s="132" t="s">
        <v>180</v>
      </c>
      <c r="L9" s="132" t="s">
        <v>183</v>
      </c>
      <c r="M9" s="253"/>
      <c r="N9" s="131" t="s">
        <v>182</v>
      </c>
      <c r="O9" s="131" t="s">
        <v>181</v>
      </c>
      <c r="P9" s="131" t="s">
        <v>180</v>
      </c>
      <c r="Q9" s="131" t="s">
        <v>179</v>
      </c>
    </row>
    <row r="10" spans="1:17" ht="7.5" customHeight="1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  <c r="M10" s="130">
        <v>13</v>
      </c>
      <c r="N10" s="130">
        <v>14</v>
      </c>
      <c r="O10" s="130">
        <v>15</v>
      </c>
      <c r="P10" s="130">
        <v>16</v>
      </c>
      <c r="Q10" s="130">
        <v>17</v>
      </c>
    </row>
    <row r="11" spans="1:17" s="107" customFormat="1" ht="11.25">
      <c r="A11" s="129">
        <v>1</v>
      </c>
      <c r="B11" s="128" t="s">
        <v>178</v>
      </c>
      <c r="C11" s="254" t="s">
        <v>102</v>
      </c>
      <c r="D11" s="25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1.25">
      <c r="A12" s="255" t="s">
        <v>177</v>
      </c>
      <c r="B12" s="119" t="s">
        <v>167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</row>
    <row r="13" spans="1:17" ht="11.25">
      <c r="A13" s="255"/>
      <c r="B13" s="119" t="s">
        <v>165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7" ht="11.25">
      <c r="A14" s="255"/>
      <c r="B14" s="119" t="s">
        <v>164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</row>
    <row r="15" spans="1:17" ht="11.25">
      <c r="A15" s="255"/>
      <c r="B15" s="119" t="s">
        <v>163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</row>
    <row r="16" spans="1:17" ht="11.25">
      <c r="A16" s="255"/>
      <c r="B16" s="119" t="s">
        <v>162</v>
      </c>
      <c r="C16" s="118"/>
      <c r="D16" s="118"/>
      <c r="E16" s="126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11.25">
      <c r="A17" s="255"/>
      <c r="B17" s="119" t="s">
        <v>161</v>
      </c>
      <c r="C17" s="114"/>
      <c r="D17" s="114"/>
      <c r="E17" s="126"/>
      <c r="F17" s="118"/>
      <c r="G17" s="118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1.25">
      <c r="A18" s="255"/>
      <c r="B18" s="119" t="s">
        <v>159</v>
      </c>
      <c r="C18" s="114"/>
      <c r="D18" s="114"/>
      <c r="E18" s="118"/>
      <c r="F18" s="118"/>
      <c r="G18" s="118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1.25">
      <c r="A19" s="255"/>
      <c r="B19" s="119" t="s">
        <v>158</v>
      </c>
      <c r="C19" s="114"/>
      <c r="D19" s="114"/>
      <c r="E19" s="118"/>
      <c r="F19" s="118"/>
      <c r="G19" s="118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>
      <c r="A20" s="255"/>
      <c r="B20" s="119" t="s">
        <v>170</v>
      </c>
      <c r="C20" s="114"/>
      <c r="D20" s="114"/>
      <c r="E20" s="118"/>
      <c r="F20" s="118"/>
      <c r="G20" s="118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s="107" customFormat="1" ht="11.25">
      <c r="A21" s="125">
        <v>2</v>
      </c>
      <c r="B21" s="124" t="s">
        <v>168</v>
      </c>
      <c r="C21" s="257" t="s">
        <v>102</v>
      </c>
      <c r="D21" s="257"/>
      <c r="E21" s="123">
        <f>E52</f>
        <v>355359.38</v>
      </c>
      <c r="F21" s="123">
        <f>F26+F47</f>
        <v>27041.51</v>
      </c>
      <c r="G21" s="123">
        <f>G52</f>
        <v>328317.87</v>
      </c>
      <c r="H21" s="123">
        <f>H52</f>
        <v>355359.38</v>
      </c>
      <c r="I21" s="123">
        <f>I52</f>
        <v>27041.51</v>
      </c>
      <c r="J21" s="123"/>
      <c r="K21" s="123"/>
      <c r="L21" s="123">
        <f>L52</f>
        <v>27041.51</v>
      </c>
      <c r="M21" s="123">
        <f>M52</f>
        <v>328317.87</v>
      </c>
      <c r="N21" s="123"/>
      <c r="O21" s="123"/>
      <c r="P21" s="123"/>
      <c r="Q21" s="123">
        <f>Q52</f>
        <v>328317.87</v>
      </c>
    </row>
    <row r="22" spans="1:17" ht="11.25">
      <c r="A22" s="255" t="s">
        <v>176</v>
      </c>
      <c r="B22" s="119" t="s">
        <v>167</v>
      </c>
      <c r="C22" s="258" t="s">
        <v>175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</row>
    <row r="23" spans="1:17" ht="11.25">
      <c r="A23" s="255"/>
      <c r="B23" s="119" t="s">
        <v>165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</row>
    <row r="24" spans="1:17" ht="11.25">
      <c r="A24" s="255"/>
      <c r="B24" s="119" t="s">
        <v>164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</row>
    <row r="25" spans="1:17" ht="11.25">
      <c r="A25" s="255"/>
      <c r="B25" s="119" t="s">
        <v>163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</row>
    <row r="26" spans="1:17" ht="11.25">
      <c r="A26" s="255"/>
      <c r="B26" s="119" t="s">
        <v>162</v>
      </c>
      <c r="C26" s="118"/>
      <c r="D26" s="118"/>
      <c r="E26" s="123">
        <v>51764</v>
      </c>
      <c r="F26" s="123">
        <f>E26-G26</f>
        <v>7764</v>
      </c>
      <c r="G26" s="123">
        <v>44000</v>
      </c>
      <c r="H26" s="123">
        <f>E26</f>
        <v>51764</v>
      </c>
      <c r="I26" s="123">
        <v>7764</v>
      </c>
      <c r="J26" s="123"/>
      <c r="K26" s="123"/>
      <c r="L26" s="123">
        <v>7764</v>
      </c>
      <c r="M26" s="123">
        <f>E26-I26</f>
        <v>44000</v>
      </c>
      <c r="N26" s="123"/>
      <c r="O26" s="123"/>
      <c r="P26" s="123"/>
      <c r="Q26" s="123">
        <v>44000</v>
      </c>
    </row>
    <row r="27" spans="1:17" ht="11.25">
      <c r="A27" s="255"/>
      <c r="B27" s="119" t="s">
        <v>161</v>
      </c>
      <c r="C27" s="114"/>
      <c r="D27" s="114" t="s">
        <v>160</v>
      </c>
      <c r="E27" s="123">
        <v>51764</v>
      </c>
      <c r="F27" s="123">
        <f>E27-G27</f>
        <v>7764</v>
      </c>
      <c r="G27" s="123">
        <v>44000</v>
      </c>
      <c r="H27" s="123">
        <f>E27</f>
        <v>51764</v>
      </c>
      <c r="I27" s="123">
        <v>7764</v>
      </c>
      <c r="J27" s="123"/>
      <c r="K27" s="123"/>
      <c r="L27" s="123">
        <v>7764</v>
      </c>
      <c r="M27" s="123">
        <v>44000</v>
      </c>
      <c r="N27" s="123"/>
      <c r="O27" s="123"/>
      <c r="P27" s="123"/>
      <c r="Q27" s="123">
        <v>44000</v>
      </c>
    </row>
    <row r="28" spans="1:17" ht="11.25">
      <c r="A28" s="255"/>
      <c r="B28" s="119"/>
      <c r="C28" s="114"/>
      <c r="D28" s="122" t="s">
        <v>174</v>
      </c>
      <c r="E28" s="120">
        <v>51764</v>
      </c>
      <c r="F28" s="120">
        <f>E28-G28</f>
        <v>7764</v>
      </c>
      <c r="G28" s="120">
        <v>44000</v>
      </c>
      <c r="H28" s="120">
        <f>E28</f>
        <v>51764</v>
      </c>
      <c r="I28" s="120">
        <v>7764</v>
      </c>
      <c r="J28" s="120"/>
      <c r="K28" s="120"/>
      <c r="L28" s="120">
        <v>7764</v>
      </c>
      <c r="M28" s="120">
        <v>44000</v>
      </c>
      <c r="N28" s="120"/>
      <c r="O28" s="120"/>
      <c r="P28" s="120"/>
      <c r="Q28" s="120">
        <v>44000</v>
      </c>
    </row>
    <row r="29" spans="1:17" ht="11.25">
      <c r="A29" s="255"/>
      <c r="B29" s="119" t="s">
        <v>159</v>
      </c>
      <c r="C29" s="114"/>
      <c r="D29" s="114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0"/>
    </row>
    <row r="30" spans="1:17" ht="11.25">
      <c r="A30" s="255"/>
      <c r="B30" s="119" t="s">
        <v>158</v>
      </c>
      <c r="C30" s="114"/>
      <c r="D30" s="114"/>
      <c r="E30" s="118"/>
      <c r="F30" s="118"/>
      <c r="G30" s="118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ht="11.25">
      <c r="A31" s="262" t="s">
        <v>173</v>
      </c>
      <c r="B31" s="110" t="s">
        <v>168</v>
      </c>
      <c r="C31" s="263" t="s">
        <v>102</v>
      </c>
      <c r="D31" s="263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11.25">
      <c r="A32" s="262"/>
      <c r="B32" s="110" t="s">
        <v>167</v>
      </c>
      <c r="C32" s="264" t="s">
        <v>172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</row>
    <row r="33" spans="1:17" ht="11.25">
      <c r="A33" s="262"/>
      <c r="B33" s="110" t="s">
        <v>165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</row>
    <row r="34" spans="1:17" ht="11.25">
      <c r="A34" s="262"/>
      <c r="B34" s="110" t="s">
        <v>164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ht="11.25">
      <c r="A35" s="262"/>
      <c r="B35" s="110" t="s">
        <v>163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</row>
    <row r="36" spans="1:17" ht="11.25">
      <c r="A36" s="262"/>
      <c r="B36" s="110" t="s">
        <v>162</v>
      </c>
      <c r="C36" s="109"/>
      <c r="D36" s="117"/>
      <c r="E36" s="116">
        <v>120000</v>
      </c>
      <c r="F36" s="115"/>
      <c r="G36" s="116">
        <v>120000</v>
      </c>
      <c r="H36" s="116">
        <v>120000</v>
      </c>
      <c r="I36" s="115"/>
      <c r="J36" s="115"/>
      <c r="K36" s="115"/>
      <c r="L36" s="115"/>
      <c r="M36" s="116">
        <v>120000</v>
      </c>
      <c r="N36" s="115"/>
      <c r="O36" s="115"/>
      <c r="P36" s="115"/>
      <c r="Q36" s="116">
        <v>120000</v>
      </c>
    </row>
    <row r="37" spans="1:17" ht="11.25">
      <c r="A37" s="262"/>
      <c r="B37" s="110" t="s">
        <v>161</v>
      </c>
      <c r="C37" s="109"/>
      <c r="D37" s="117" t="s">
        <v>160</v>
      </c>
      <c r="E37" s="116">
        <v>120000</v>
      </c>
      <c r="F37" s="115"/>
      <c r="G37" s="116">
        <v>120000</v>
      </c>
      <c r="H37" s="116">
        <v>120000</v>
      </c>
      <c r="I37" s="115"/>
      <c r="J37" s="115"/>
      <c r="K37" s="115"/>
      <c r="L37" s="115"/>
      <c r="M37" s="116">
        <v>120000</v>
      </c>
      <c r="N37" s="115"/>
      <c r="O37" s="115"/>
      <c r="P37" s="115"/>
      <c r="Q37" s="116">
        <v>120000</v>
      </c>
    </row>
    <row r="38" spans="1:17" ht="11.25">
      <c r="A38" s="262"/>
      <c r="B38" s="110"/>
      <c r="C38" s="109"/>
      <c r="D38" s="112" t="s">
        <v>171</v>
      </c>
      <c r="E38" s="115">
        <v>120000</v>
      </c>
      <c r="F38" s="115"/>
      <c r="G38" s="115">
        <v>120000</v>
      </c>
      <c r="H38" s="115">
        <v>120000</v>
      </c>
      <c r="I38" s="115"/>
      <c r="J38" s="115"/>
      <c r="K38" s="115"/>
      <c r="L38" s="115"/>
      <c r="M38" s="115">
        <v>120000</v>
      </c>
      <c r="N38" s="115"/>
      <c r="O38" s="115"/>
      <c r="P38" s="115"/>
      <c r="Q38" s="115">
        <v>120000</v>
      </c>
    </row>
    <row r="39" spans="1:17" ht="11.25">
      <c r="A39" s="262"/>
      <c r="B39" s="110" t="s">
        <v>159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1.25">
      <c r="A40" s="262"/>
      <c r="B40" s="110" t="s">
        <v>158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11.25">
      <c r="A41" s="262"/>
      <c r="B41" s="110" t="s">
        <v>170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1.25">
      <c r="A42" s="265" t="s">
        <v>169</v>
      </c>
      <c r="B42" s="110" t="s">
        <v>168</v>
      </c>
      <c r="C42" s="263" t="s">
        <v>102</v>
      </c>
      <c r="D42" s="263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7.5" customHeight="1">
      <c r="A43" s="265"/>
      <c r="B43" s="110" t="s">
        <v>167</v>
      </c>
      <c r="C43" s="264" t="s">
        <v>166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1:17" ht="11.25">
      <c r="A44" s="265"/>
      <c r="B44" s="110" t="s">
        <v>165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1:17" ht="11.25">
      <c r="A45" s="265"/>
      <c r="B45" s="110" t="s">
        <v>164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1:17" ht="11.25">
      <c r="A46" s="265"/>
      <c r="B46" s="110" t="s">
        <v>163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1:17" ht="11.25">
      <c r="A47" s="265"/>
      <c r="B47" s="110" t="s">
        <v>162</v>
      </c>
      <c r="C47" s="109"/>
      <c r="D47" s="109"/>
      <c r="E47" s="113">
        <v>183595.38</v>
      </c>
      <c r="F47" s="113">
        <v>19277.51</v>
      </c>
      <c r="G47" s="113">
        <v>164317.87</v>
      </c>
      <c r="H47" s="113">
        <v>183595.38</v>
      </c>
      <c r="I47" s="113">
        <v>19277.51</v>
      </c>
      <c r="J47" s="113"/>
      <c r="K47" s="113"/>
      <c r="L47" s="113">
        <v>19277.51</v>
      </c>
      <c r="M47" s="113">
        <v>164317.87</v>
      </c>
      <c r="N47" s="113"/>
      <c r="O47" s="113"/>
      <c r="P47" s="113"/>
      <c r="Q47" s="113">
        <v>164317.87</v>
      </c>
    </row>
    <row r="48" spans="1:17" ht="11.25">
      <c r="A48" s="265"/>
      <c r="B48" s="110" t="s">
        <v>161</v>
      </c>
      <c r="C48" s="109"/>
      <c r="D48" s="114" t="s">
        <v>160</v>
      </c>
      <c r="E48" s="113">
        <v>183595.38</v>
      </c>
      <c r="F48" s="113">
        <v>19277.51</v>
      </c>
      <c r="G48" s="113">
        <v>164317.87</v>
      </c>
      <c r="H48" s="113">
        <v>183595.38</v>
      </c>
      <c r="I48" s="113">
        <v>19277.51</v>
      </c>
      <c r="J48" s="113"/>
      <c r="K48" s="113"/>
      <c r="L48" s="113">
        <v>19277.51</v>
      </c>
      <c r="M48" s="113">
        <v>164317.87</v>
      </c>
      <c r="N48" s="113"/>
      <c r="O48" s="113"/>
      <c r="P48" s="113"/>
      <c r="Q48" s="113">
        <v>164317.87</v>
      </c>
    </row>
    <row r="49" spans="1:17" ht="11.25">
      <c r="A49" s="265"/>
      <c r="B49" s="110"/>
      <c r="C49" s="109"/>
      <c r="D49" s="112" t="s">
        <v>210</v>
      </c>
      <c r="E49" s="111">
        <v>183595.38</v>
      </c>
      <c r="F49" s="111">
        <v>19277.51</v>
      </c>
      <c r="G49" s="111">
        <v>164317.87</v>
      </c>
      <c r="H49" s="111">
        <v>183595.38</v>
      </c>
      <c r="I49" s="111">
        <v>19277.51</v>
      </c>
      <c r="J49" s="111"/>
      <c r="K49" s="111"/>
      <c r="L49" s="111">
        <v>19277.51</v>
      </c>
      <c r="M49" s="111">
        <v>164317.87</v>
      </c>
      <c r="N49" s="111"/>
      <c r="O49" s="111"/>
      <c r="P49" s="111"/>
      <c r="Q49" s="111">
        <v>164317.87</v>
      </c>
    </row>
    <row r="50" spans="1:17" ht="11.25">
      <c r="A50" s="265"/>
      <c r="B50" s="110" t="s">
        <v>159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1:17" ht="11.25">
      <c r="A51" s="265"/>
      <c r="B51" s="110" t="s">
        <v>158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1:17" s="107" customFormat="1" ht="15" customHeight="1">
      <c r="A52" s="259" t="s">
        <v>157</v>
      </c>
      <c r="B52" s="259"/>
      <c r="C52" s="260" t="s">
        <v>102</v>
      </c>
      <c r="D52" s="260"/>
      <c r="E52" s="108">
        <f>E26+E36+E47</f>
        <v>355359.38</v>
      </c>
      <c r="F52" s="108">
        <f>F26+F47</f>
        <v>27041.51</v>
      </c>
      <c r="G52" s="108">
        <f>G26+G36+G47</f>
        <v>328317.87</v>
      </c>
      <c r="H52" s="108">
        <f>H26+H36+H47</f>
        <v>355359.38</v>
      </c>
      <c r="I52" s="108">
        <f>I26+I36+I47</f>
        <v>27041.51</v>
      </c>
      <c r="J52" s="108"/>
      <c r="K52" s="108"/>
      <c r="L52" s="108">
        <f>L26+L47</f>
        <v>27041.51</v>
      </c>
      <c r="M52" s="108">
        <f>M26+M36+M47</f>
        <v>328317.87</v>
      </c>
      <c r="N52" s="108"/>
      <c r="O52" s="108"/>
      <c r="P52" s="108"/>
      <c r="Q52" s="108">
        <f>Q26+Q36+Q47</f>
        <v>328317.87</v>
      </c>
    </row>
    <row r="53" spans="1:10" ht="11.25">
      <c r="A53" s="261" t="s">
        <v>156</v>
      </c>
      <c r="B53" s="261"/>
      <c r="C53" s="261"/>
      <c r="D53" s="261"/>
      <c r="E53" s="261"/>
      <c r="F53" s="261"/>
      <c r="G53" s="261"/>
      <c r="H53" s="261"/>
      <c r="I53" s="261"/>
      <c r="J53" s="261"/>
    </row>
    <row r="54" spans="1:10" ht="11.25">
      <c r="A54" s="106" t="s">
        <v>155</v>
      </c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5" ht="11.25">
      <c r="A55" s="106"/>
      <c r="B55" s="106"/>
      <c r="C55" s="106"/>
      <c r="D55" s="106"/>
      <c r="E55" s="106"/>
    </row>
  </sheetData>
  <sheetProtection/>
  <mergeCells count="34">
    <mergeCell ref="A52:B52"/>
    <mergeCell ref="C52:D52"/>
    <mergeCell ref="A53:J53"/>
    <mergeCell ref="A31:A41"/>
    <mergeCell ref="C31:D31"/>
    <mergeCell ref="C32:Q35"/>
    <mergeCell ref="A42:A51"/>
    <mergeCell ref="C42:D42"/>
    <mergeCell ref="C43:Q46"/>
    <mergeCell ref="C11:D11"/>
    <mergeCell ref="A12:A20"/>
    <mergeCell ref="C12:Q15"/>
    <mergeCell ref="C21:D21"/>
    <mergeCell ref="A22:A30"/>
    <mergeCell ref="C22:Q25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3:Q3"/>
    <mergeCell ref="A4:A9"/>
    <mergeCell ref="B4:B9"/>
    <mergeCell ref="C4:C9"/>
    <mergeCell ref="D4:D9"/>
    <mergeCell ref="E4:E9"/>
    <mergeCell ref="F4:G4"/>
    <mergeCell ref="H4:Q4"/>
    <mergeCell ref="F5:F9"/>
    <mergeCell ref="G5:G9"/>
  </mergeCell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28125" style="43" customWidth="1"/>
    <col min="2" max="2" width="12.421875" style="43" customWidth="1"/>
    <col min="3" max="3" width="42.7109375" style="43" customWidth="1"/>
    <col min="4" max="4" width="14.28125" style="43" customWidth="1"/>
    <col min="5" max="5" width="14.8515625" style="43" customWidth="1"/>
    <col min="6" max="6" width="13.57421875" style="43" customWidth="1"/>
    <col min="7" max="7" width="15.8515625" style="17" customWidth="1"/>
    <col min="8" max="16384" width="9.140625" style="17" customWidth="1"/>
  </cols>
  <sheetData>
    <row r="1" ht="12.75">
      <c r="G1" s="266" t="s">
        <v>218</v>
      </c>
    </row>
    <row r="2" ht="12.75">
      <c r="G2" s="266" t="s">
        <v>219</v>
      </c>
    </row>
    <row r="3" spans="1:7" ht="48.75" customHeight="1">
      <c r="A3" s="267" t="s">
        <v>200</v>
      </c>
      <c r="B3" s="267"/>
      <c r="C3" s="267"/>
      <c r="D3" s="267"/>
      <c r="E3" s="267"/>
      <c r="F3" s="267"/>
      <c r="G3" s="267"/>
    </row>
    <row r="4" ht="12.75">
      <c r="G4" s="268"/>
    </row>
    <row r="5" spans="1:7" s="272" customFormat="1" ht="20.25" customHeight="1">
      <c r="A5" s="269" t="s">
        <v>0</v>
      </c>
      <c r="B5" s="270" t="s">
        <v>118</v>
      </c>
      <c r="C5" s="270" t="s">
        <v>201</v>
      </c>
      <c r="D5" s="271" t="s">
        <v>202</v>
      </c>
      <c r="E5" s="271" t="s">
        <v>203</v>
      </c>
      <c r="F5" s="271" t="s">
        <v>190</v>
      </c>
      <c r="G5" s="271"/>
    </row>
    <row r="6" spans="1:7" s="272" customFormat="1" ht="65.25" customHeight="1">
      <c r="A6" s="269"/>
      <c r="B6" s="273"/>
      <c r="C6" s="273"/>
      <c r="D6" s="269"/>
      <c r="E6" s="271"/>
      <c r="F6" s="274" t="s">
        <v>204</v>
      </c>
      <c r="G6" s="274" t="s">
        <v>205</v>
      </c>
    </row>
    <row r="7" spans="1:7" ht="9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36" customHeight="1">
      <c r="A8" s="275">
        <v>852</v>
      </c>
      <c r="B8" s="275">
        <v>85295</v>
      </c>
      <c r="C8" s="276" t="s">
        <v>206</v>
      </c>
      <c r="D8" s="277">
        <v>120000</v>
      </c>
      <c r="E8" s="277">
        <v>120000</v>
      </c>
      <c r="F8" s="277">
        <v>120000</v>
      </c>
      <c r="G8" s="275"/>
    </row>
    <row r="9" spans="1:7" ht="19.5" customHeight="1">
      <c r="A9" s="278"/>
      <c r="B9" s="278"/>
      <c r="C9" s="278"/>
      <c r="D9" s="278"/>
      <c r="E9" s="278"/>
      <c r="F9" s="278"/>
      <c r="G9" s="278"/>
    </row>
    <row r="10" spans="1:7" ht="19.5" customHeight="1">
      <c r="A10" s="278"/>
      <c r="B10" s="278"/>
      <c r="C10" s="278"/>
      <c r="D10" s="278"/>
      <c r="E10" s="278"/>
      <c r="F10" s="278"/>
      <c r="G10" s="278"/>
    </row>
    <row r="11" spans="1:7" ht="19.5" customHeight="1">
      <c r="A11" s="279"/>
      <c r="B11" s="279"/>
      <c r="C11" s="279"/>
      <c r="D11" s="279"/>
      <c r="E11" s="279"/>
      <c r="F11" s="279"/>
      <c r="G11" s="279"/>
    </row>
    <row r="12" spans="1:7" ht="19.5" customHeight="1">
      <c r="A12" s="280" t="s">
        <v>1</v>
      </c>
      <c r="B12" s="280"/>
      <c r="C12" s="280"/>
      <c r="D12" s="280"/>
      <c r="E12" s="281">
        <v>120000</v>
      </c>
      <c r="F12" s="281">
        <v>120000</v>
      </c>
      <c r="G12" s="282"/>
    </row>
    <row r="14" ht="12.75">
      <c r="A14" s="283"/>
    </row>
  </sheetData>
  <sheetProtection/>
  <mergeCells count="8">
    <mergeCell ref="A12:D12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Dorota</cp:lastModifiedBy>
  <cp:lastPrinted>2010-06-02T07:21:01Z</cp:lastPrinted>
  <dcterms:created xsi:type="dcterms:W3CDTF">2009-10-15T10:17:39Z</dcterms:created>
  <dcterms:modified xsi:type="dcterms:W3CDTF">2010-06-02T07:21:03Z</dcterms:modified>
  <cp:category/>
  <cp:version/>
  <cp:contentType/>
  <cp:contentStatus/>
</cp:coreProperties>
</file>